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019\147c_Rekonstrukce DOÚO a DŘT u Sps Rohatec\G_Náklady\G.2 Rozpočty\G.2 Rozpočty_aktualizace OTSKP 2023 doplnění exkurze\"/>
    </mc:Choice>
  </mc:AlternateContent>
  <xr:revisionPtr revIDLastSave="0" documentId="13_ncr:1_{1CB85E29-F8F9-43EC-8150-5222EEB2B2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7" r:id="rId1"/>
    <sheet name="D.1D.1.2PS 20-14-01" sheetId="2" r:id="rId2"/>
    <sheet name="D.1D.1.2PS 20-14-02" sheetId="3" r:id="rId3"/>
    <sheet name="D.1D.1.3PS 20-05-01" sheetId="4" r:id="rId4"/>
    <sheet name="D.2D.2.3.6SO 20-06-01" sheetId="5" r:id="rId5"/>
    <sheet name="D.3D.9.8SO 98-98" sheetId="6" r:id="rId6"/>
  </sheets>
  <calcPr calcId="181029"/>
</workbook>
</file>

<file path=xl/calcChain.xml><?xml version="1.0" encoding="utf-8"?>
<calcChain xmlns="http://schemas.openxmlformats.org/spreadsheetml/2006/main">
  <c r="I42" i="6" l="1"/>
  <c r="O42" i="6" s="1"/>
  <c r="I37" i="6"/>
  <c r="O37" i="6" s="1"/>
  <c r="I32" i="6"/>
  <c r="O32" i="6" s="1"/>
  <c r="I27" i="6"/>
  <c r="O27" i="6" s="1"/>
  <c r="I21" i="6"/>
  <c r="O21" i="6" s="1"/>
  <c r="I16" i="6"/>
  <c r="O16" i="6" s="1"/>
  <c r="I11" i="6"/>
  <c r="I10" i="6" s="1"/>
  <c r="I192" i="5"/>
  <c r="O192" i="5" s="1"/>
  <c r="I189" i="5"/>
  <c r="O189" i="5" s="1"/>
  <c r="I186" i="5"/>
  <c r="O186" i="5" s="1"/>
  <c r="I183" i="5"/>
  <c r="O183" i="5" s="1"/>
  <c r="I180" i="5"/>
  <c r="O180" i="5" s="1"/>
  <c r="I177" i="5"/>
  <c r="O177" i="5" s="1"/>
  <c r="I174" i="5"/>
  <c r="O174" i="5" s="1"/>
  <c r="I171" i="5"/>
  <c r="O171" i="5" s="1"/>
  <c r="I168" i="5"/>
  <c r="O168" i="5" s="1"/>
  <c r="I165" i="5"/>
  <c r="O165" i="5" s="1"/>
  <c r="I162" i="5"/>
  <c r="O162" i="5" s="1"/>
  <c r="I159" i="5"/>
  <c r="O159" i="5" s="1"/>
  <c r="I156" i="5"/>
  <c r="O156" i="5" s="1"/>
  <c r="I153" i="5"/>
  <c r="O153" i="5" s="1"/>
  <c r="I150" i="5"/>
  <c r="O150" i="5" s="1"/>
  <c r="I147" i="5"/>
  <c r="O147" i="5" s="1"/>
  <c r="I144" i="5"/>
  <c r="O144" i="5" s="1"/>
  <c r="I141" i="5"/>
  <c r="O141" i="5" s="1"/>
  <c r="I138" i="5"/>
  <c r="O138" i="5" s="1"/>
  <c r="I135" i="5"/>
  <c r="O135" i="5" s="1"/>
  <c r="I132" i="5"/>
  <c r="O132" i="5" s="1"/>
  <c r="I129" i="5"/>
  <c r="O129" i="5" s="1"/>
  <c r="I126" i="5"/>
  <c r="O126" i="5" s="1"/>
  <c r="I123" i="5"/>
  <c r="O123" i="5" s="1"/>
  <c r="I120" i="5"/>
  <c r="O120" i="5" s="1"/>
  <c r="I117" i="5"/>
  <c r="O117" i="5" s="1"/>
  <c r="I114" i="5"/>
  <c r="O114" i="5" s="1"/>
  <c r="I111" i="5"/>
  <c r="O111" i="5" s="1"/>
  <c r="I107" i="5"/>
  <c r="O107" i="5" s="1"/>
  <c r="I104" i="5"/>
  <c r="O104" i="5" s="1"/>
  <c r="I101" i="5"/>
  <c r="O101" i="5" s="1"/>
  <c r="I98" i="5"/>
  <c r="O98" i="5" s="1"/>
  <c r="I95" i="5"/>
  <c r="O95" i="5" s="1"/>
  <c r="I92" i="5"/>
  <c r="O92" i="5" s="1"/>
  <c r="I89" i="5"/>
  <c r="O89" i="5" s="1"/>
  <c r="I86" i="5"/>
  <c r="O86" i="5" s="1"/>
  <c r="I83" i="5"/>
  <c r="O83" i="5" s="1"/>
  <c r="I80" i="5"/>
  <c r="O80" i="5" s="1"/>
  <c r="I77" i="5"/>
  <c r="O77" i="5" s="1"/>
  <c r="I74" i="5"/>
  <c r="O74" i="5" s="1"/>
  <c r="I71" i="5"/>
  <c r="O71" i="5" s="1"/>
  <c r="I68" i="5"/>
  <c r="O68" i="5" s="1"/>
  <c r="I65" i="5"/>
  <c r="O65" i="5" s="1"/>
  <c r="I61" i="5"/>
  <c r="O61" i="5" s="1"/>
  <c r="I58" i="5"/>
  <c r="I55" i="5"/>
  <c r="O55" i="5" s="1"/>
  <c r="I51" i="5"/>
  <c r="I50" i="5" s="1"/>
  <c r="I46" i="5"/>
  <c r="I47" i="5"/>
  <c r="O47" i="5" s="1"/>
  <c r="I43" i="5"/>
  <c r="O43" i="5" s="1"/>
  <c r="I40" i="5"/>
  <c r="O40" i="5" s="1"/>
  <c r="I37" i="5"/>
  <c r="O37" i="5" s="1"/>
  <c r="I34" i="5"/>
  <c r="I33" i="5" s="1"/>
  <c r="I30" i="5"/>
  <c r="O30" i="5" s="1"/>
  <c r="I27" i="5"/>
  <c r="I26" i="5" s="1"/>
  <c r="I23" i="5"/>
  <c r="O23" i="5" s="1"/>
  <c r="I20" i="5"/>
  <c r="O20" i="5" s="1"/>
  <c r="I17" i="5"/>
  <c r="O17" i="5" s="1"/>
  <c r="I14" i="5"/>
  <c r="O14" i="5" s="1"/>
  <c r="I11" i="5"/>
  <c r="O11" i="5" s="1"/>
  <c r="I327" i="4"/>
  <c r="O327" i="4" s="1"/>
  <c r="I322" i="4"/>
  <c r="O322" i="4" s="1"/>
  <c r="I317" i="4"/>
  <c r="O317" i="4" s="1"/>
  <c r="I312" i="4"/>
  <c r="O312" i="4" s="1"/>
  <c r="I306" i="4"/>
  <c r="O306" i="4" s="1"/>
  <c r="I301" i="4"/>
  <c r="O301" i="4" s="1"/>
  <c r="I296" i="4"/>
  <c r="O296" i="4" s="1"/>
  <c r="I291" i="4"/>
  <c r="O291" i="4" s="1"/>
  <c r="I286" i="4"/>
  <c r="O286" i="4" s="1"/>
  <c r="I280" i="4"/>
  <c r="O280" i="4" s="1"/>
  <c r="I275" i="4"/>
  <c r="O275" i="4" s="1"/>
  <c r="I270" i="4"/>
  <c r="O270" i="4" s="1"/>
  <c r="I265" i="4"/>
  <c r="O265" i="4" s="1"/>
  <c r="I260" i="4"/>
  <c r="O260" i="4" s="1"/>
  <c r="I255" i="4"/>
  <c r="O255" i="4" s="1"/>
  <c r="I250" i="4"/>
  <c r="O250" i="4" s="1"/>
  <c r="I245" i="4"/>
  <c r="O245" i="4" s="1"/>
  <c r="I240" i="4"/>
  <c r="O240" i="4" s="1"/>
  <c r="I235" i="4"/>
  <c r="O235" i="4" s="1"/>
  <c r="I230" i="4"/>
  <c r="O230" i="4" s="1"/>
  <c r="I225" i="4"/>
  <c r="O225" i="4" s="1"/>
  <c r="I220" i="4"/>
  <c r="O220" i="4" s="1"/>
  <c r="I215" i="4"/>
  <c r="O215" i="4" s="1"/>
  <c r="I210" i="4"/>
  <c r="O210" i="4" s="1"/>
  <c r="I205" i="4"/>
  <c r="O205" i="4" s="1"/>
  <c r="I200" i="4"/>
  <c r="O200" i="4" s="1"/>
  <c r="I195" i="4"/>
  <c r="O195" i="4" s="1"/>
  <c r="I190" i="4"/>
  <c r="O190" i="4" s="1"/>
  <c r="I185" i="4"/>
  <c r="O185" i="4" s="1"/>
  <c r="I180" i="4"/>
  <c r="O180" i="4" s="1"/>
  <c r="I175" i="4"/>
  <c r="O175" i="4" s="1"/>
  <c r="I170" i="4"/>
  <c r="O170" i="4" s="1"/>
  <c r="I165" i="4"/>
  <c r="O165" i="4" s="1"/>
  <c r="I160" i="4"/>
  <c r="O160" i="4" s="1"/>
  <c r="I155" i="4"/>
  <c r="I134" i="4" s="1"/>
  <c r="I150" i="4"/>
  <c r="O150" i="4" s="1"/>
  <c r="I145" i="4"/>
  <c r="O145" i="4" s="1"/>
  <c r="I140" i="4"/>
  <c r="O140" i="4" s="1"/>
  <c r="I135" i="4"/>
  <c r="O135" i="4" s="1"/>
  <c r="I129" i="4"/>
  <c r="O129" i="4" s="1"/>
  <c r="I124" i="4"/>
  <c r="O124" i="4" s="1"/>
  <c r="I119" i="4"/>
  <c r="O119" i="4" s="1"/>
  <c r="I114" i="4"/>
  <c r="O114" i="4" s="1"/>
  <c r="I109" i="4"/>
  <c r="O109" i="4" s="1"/>
  <c r="I103" i="4"/>
  <c r="O103" i="4" s="1"/>
  <c r="I98" i="4"/>
  <c r="O98" i="4" s="1"/>
  <c r="I93" i="4"/>
  <c r="O93" i="4" s="1"/>
  <c r="I88" i="4"/>
  <c r="O88" i="4" s="1"/>
  <c r="I83" i="4"/>
  <c r="O83" i="4" s="1"/>
  <c r="I78" i="4"/>
  <c r="O78" i="4" s="1"/>
  <c r="I73" i="4"/>
  <c r="O73" i="4" s="1"/>
  <c r="I68" i="4"/>
  <c r="O68" i="4" s="1"/>
  <c r="I63" i="4"/>
  <c r="O63" i="4" s="1"/>
  <c r="I58" i="4"/>
  <c r="O58" i="4" s="1"/>
  <c r="I53" i="4"/>
  <c r="O53" i="4" s="1"/>
  <c r="I48" i="4"/>
  <c r="O48" i="4" s="1"/>
  <c r="I42" i="4"/>
  <c r="I37" i="4"/>
  <c r="O37" i="4" s="1"/>
  <c r="I31" i="4"/>
  <c r="O31" i="4" s="1"/>
  <c r="I26" i="4"/>
  <c r="O26" i="4" s="1"/>
  <c r="I21" i="4"/>
  <c r="O21" i="4" s="1"/>
  <c r="I16" i="4"/>
  <c r="O16" i="4" s="1"/>
  <c r="I11" i="4"/>
  <c r="O11" i="4" s="1"/>
  <c r="I168" i="3"/>
  <c r="I167" i="3" s="1"/>
  <c r="I162" i="3"/>
  <c r="O162" i="3" s="1"/>
  <c r="I157" i="3"/>
  <c r="O157" i="3" s="1"/>
  <c r="O151" i="3"/>
  <c r="I151" i="3"/>
  <c r="I146" i="3"/>
  <c r="O146" i="3" s="1"/>
  <c r="I141" i="3"/>
  <c r="O141" i="3" s="1"/>
  <c r="I135" i="3"/>
  <c r="O135" i="3" s="1"/>
  <c r="I130" i="3"/>
  <c r="O130" i="3" s="1"/>
  <c r="I125" i="3"/>
  <c r="O125" i="3" s="1"/>
  <c r="I120" i="3"/>
  <c r="O120" i="3" s="1"/>
  <c r="I115" i="3"/>
  <c r="O115" i="3" s="1"/>
  <c r="I110" i="3"/>
  <c r="O110" i="3" s="1"/>
  <c r="I104" i="3"/>
  <c r="O104" i="3" s="1"/>
  <c r="I99" i="3"/>
  <c r="O99" i="3" s="1"/>
  <c r="I94" i="3"/>
  <c r="O94" i="3" s="1"/>
  <c r="I89" i="3"/>
  <c r="O89" i="3" s="1"/>
  <c r="I84" i="3"/>
  <c r="O84" i="3" s="1"/>
  <c r="I79" i="3"/>
  <c r="O79" i="3" s="1"/>
  <c r="I74" i="3"/>
  <c r="O74" i="3" s="1"/>
  <c r="I69" i="3"/>
  <c r="I57" i="3"/>
  <c r="I63" i="3"/>
  <c r="O63" i="3" s="1"/>
  <c r="I58" i="3"/>
  <c r="O58" i="3" s="1"/>
  <c r="I52" i="3"/>
  <c r="O52" i="3" s="1"/>
  <c r="I47" i="3"/>
  <c r="O47" i="3" s="1"/>
  <c r="I42" i="3"/>
  <c r="O42" i="3" s="1"/>
  <c r="I37" i="3"/>
  <c r="O37" i="3" s="1"/>
  <c r="I32" i="3"/>
  <c r="O32" i="3" s="1"/>
  <c r="I26" i="3"/>
  <c r="O26" i="3" s="1"/>
  <c r="I21" i="3"/>
  <c r="O21" i="3" s="1"/>
  <c r="I16" i="3"/>
  <c r="O16" i="3" s="1"/>
  <c r="I11" i="3"/>
  <c r="O11" i="3" s="1"/>
  <c r="I227" i="2"/>
  <c r="O227" i="2" s="1"/>
  <c r="I222" i="2"/>
  <c r="O222" i="2" s="1"/>
  <c r="I217" i="2"/>
  <c r="O217" i="2" s="1"/>
  <c r="I212" i="2"/>
  <c r="O212" i="2" s="1"/>
  <c r="I207" i="2"/>
  <c r="O207" i="2" s="1"/>
  <c r="I202" i="2"/>
  <c r="O202" i="2" s="1"/>
  <c r="I197" i="2"/>
  <c r="O197" i="2" s="1"/>
  <c r="I192" i="2"/>
  <c r="O192" i="2" s="1"/>
  <c r="I187" i="2"/>
  <c r="O187" i="2" s="1"/>
  <c r="I182" i="2"/>
  <c r="O182" i="2" s="1"/>
  <c r="I177" i="2"/>
  <c r="O177" i="2" s="1"/>
  <c r="I172" i="2"/>
  <c r="O172" i="2" s="1"/>
  <c r="I167" i="2"/>
  <c r="O167" i="2" s="1"/>
  <c r="I162" i="2"/>
  <c r="O162" i="2" s="1"/>
  <c r="I157" i="2"/>
  <c r="O157" i="2" s="1"/>
  <c r="I152" i="2"/>
  <c r="O152" i="2" s="1"/>
  <c r="I147" i="2"/>
  <c r="O147" i="2" s="1"/>
  <c r="I142" i="2"/>
  <c r="O142" i="2" s="1"/>
  <c r="I137" i="2"/>
  <c r="O137" i="2" s="1"/>
  <c r="I132" i="2"/>
  <c r="O132" i="2" s="1"/>
  <c r="I127" i="2"/>
  <c r="O127" i="2" s="1"/>
  <c r="I122" i="2"/>
  <c r="O122" i="2" s="1"/>
  <c r="I117" i="2"/>
  <c r="O117" i="2" s="1"/>
  <c r="I112" i="2"/>
  <c r="O112" i="2" s="1"/>
  <c r="I107" i="2"/>
  <c r="O107" i="2" s="1"/>
  <c r="I102" i="2"/>
  <c r="O102" i="2" s="1"/>
  <c r="I97" i="2"/>
  <c r="O97" i="2" s="1"/>
  <c r="I92" i="2"/>
  <c r="O92" i="2" s="1"/>
  <c r="I87" i="2"/>
  <c r="O87" i="2" s="1"/>
  <c r="I82" i="2"/>
  <c r="O82" i="2" s="1"/>
  <c r="I77" i="2"/>
  <c r="O77" i="2" s="1"/>
  <c r="I72" i="2"/>
  <c r="O72" i="2" s="1"/>
  <c r="I67" i="2"/>
  <c r="O67" i="2" s="1"/>
  <c r="I62" i="2"/>
  <c r="O62" i="2" s="1"/>
  <c r="I57" i="2"/>
  <c r="O57" i="2" s="1"/>
  <c r="I52" i="2"/>
  <c r="O52" i="2" s="1"/>
  <c r="I47" i="2"/>
  <c r="O47" i="2" s="1"/>
  <c r="I42" i="2"/>
  <c r="O42" i="2" s="1"/>
  <c r="I37" i="2"/>
  <c r="O37" i="2" s="1"/>
  <c r="I32" i="2"/>
  <c r="O32" i="2" s="1"/>
  <c r="I27" i="2"/>
  <c r="O27" i="2" s="1"/>
  <c r="I22" i="2"/>
  <c r="O22" i="2" s="1"/>
  <c r="I16" i="2"/>
  <c r="O16" i="2" s="1"/>
  <c r="I11" i="2"/>
  <c r="O11" i="2" s="1"/>
  <c r="I47" i="4" l="1"/>
  <c r="I68" i="3"/>
  <c r="I140" i="3"/>
  <c r="O51" i="5"/>
  <c r="O34" i="5"/>
  <c r="I54" i="5"/>
  <c r="I36" i="4"/>
  <c r="O155" i="4"/>
  <c r="I10" i="4"/>
  <c r="I10" i="2"/>
  <c r="D10" i="7"/>
  <c r="I110" i="5"/>
  <c r="I31" i="3"/>
  <c r="I10" i="3"/>
  <c r="O168" i="3"/>
  <c r="I109" i="3"/>
  <c r="I64" i="5"/>
  <c r="O11" i="6"/>
  <c r="D14" i="7" s="1"/>
  <c r="I156" i="3"/>
  <c r="I21" i="2"/>
  <c r="I311" i="4"/>
  <c r="I10" i="5"/>
  <c r="O58" i="5"/>
  <c r="I26" i="6"/>
  <c r="I3" i="6" s="1"/>
  <c r="C14" i="7" s="1"/>
  <c r="O42" i="4"/>
  <c r="D12" i="7" s="1"/>
  <c r="O27" i="5"/>
  <c r="O69" i="3"/>
  <c r="D11" i="7" s="1"/>
  <c r="I108" i="4"/>
  <c r="I285" i="4"/>
  <c r="E14" i="7" l="1"/>
  <c r="I3" i="4"/>
  <c r="C12" i="7" s="1"/>
  <c r="E12" i="7" s="1"/>
  <c r="I3" i="3"/>
  <c r="C11" i="7" s="1"/>
  <c r="E11" i="7" s="1"/>
  <c r="I3" i="5"/>
  <c r="C13" i="7" s="1"/>
  <c r="D13" i="7"/>
  <c r="I3" i="2"/>
  <c r="C10" i="7" s="1"/>
  <c r="E10" i="7" s="1"/>
  <c r="C6" i="7" l="1"/>
  <c r="E13" i="7"/>
  <c r="C7" i="7" s="1"/>
</calcChain>
</file>

<file path=xl/sharedStrings.xml><?xml version="1.0" encoding="utf-8"?>
<sst xmlns="http://schemas.openxmlformats.org/spreadsheetml/2006/main" count="2574" uniqueCount="618">
  <si>
    <t>EstiCon</t>
  </si>
  <si>
    <t xml:space="preserve">Firma: </t>
  </si>
  <si>
    <t>Rekapitulace ceny</t>
  </si>
  <si>
    <t>Stavba: 2019-147c - Rekonstrukce DOÚO a DŘT u SpS Rohatec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</si>
  <si>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</si>
  <si>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</si>
  <si>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</si>
  <si>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</si>
  <si>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</si>
  <si>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</si>
  <si>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</si>
  <si>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20-14-01</t>
  </si>
  <si>
    <t>SpS Rohatec, výpich ze stávajícího DOK</t>
  </si>
  <si>
    <t>PS 20-14-02</t>
  </si>
  <si>
    <t>SpS Rohatec, přenosové zařízení</t>
  </si>
  <si>
    <t>PS 20-05-01</t>
  </si>
  <si>
    <t>SpS Rohatec, zařízení DŘT vč.doplnění řídicího systému na ED Brno</t>
  </si>
  <si>
    <t>SO 20-06-01</t>
  </si>
  <si>
    <t>Sps Rohatec, DOÚO</t>
  </si>
  <si>
    <t>SO 98-98</t>
  </si>
  <si>
    <t>Všeobecný objekt</t>
  </si>
  <si>
    <t>Soupis prací objektu</t>
  </si>
  <si>
    <t>S</t>
  </si>
  <si>
    <t>Stavba:</t>
  </si>
  <si>
    <t>2019-147c</t>
  </si>
  <si>
    <t>Rekonstrukce DOÚO a DŘT u SpS Rohatec</t>
  </si>
  <si>
    <t>O</t>
  </si>
  <si>
    <t>Objekt:</t>
  </si>
  <si>
    <t>D.1</t>
  </si>
  <si>
    <t>Technologická část</t>
  </si>
  <si>
    <t>O1</t>
  </si>
  <si>
    <t>D.1.2</t>
  </si>
  <si>
    <t xml:space="preserve"> Sdělovací zařízení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</si>
  <si>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</si>
  <si>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</si>
  <si>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</si>
  <si>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</si>
  <si>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</si>
  <si>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</si>
  <si>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</si>
  <si>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</si>
  <si>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</si>
  <si>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</si>
  <si>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</si>
  <si>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</si>
  <si>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</si>
  <si>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</si>
  <si>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Odpady</t>
  </si>
  <si>
    <t>P</t>
  </si>
  <si>
    <t>R015111</t>
  </si>
  <si>
    <t/>
  </si>
  <si>
    <t>POPLATKY ZA LIKVIDACI ODPADŮ NEKONTAMINOVANÝCH VČETNĚ DOPRAVY NA SKLÁDKU A VEŠKERÉ MANIPULACE - 17 05 04 VYTĚŽENÉ ZEMINY A HORNINY - I. TŘÍDA TĚŽITELNOSTI</t>
  </si>
  <si>
    <t>T</t>
  </si>
  <si>
    <t>PP</t>
  </si>
  <si>
    <t>VV</t>
  </si>
  <si>
    <t xml:space="preserve">Viz TZ, výkresová dokumentace </t>
  </si>
  <si>
    <t>Celkem 0,5 = 0,500</t>
  </si>
  <si>
    <t>TS</t>
  </si>
  <si>
    <t>R015112</t>
  </si>
  <si>
    <t>POPLATKY ZA LIKVIDACI ODPADŮ NEKONTAMINOVANÝCH VČETNĚ DOPRAVY NA SKLÁDKU A VEŠKERÉ MANIPULACE- 17 05 04 VYTĚŽENÉ ZEMINY A HORNINY - II. TŘÍDA TĚŽITELNOSTI</t>
  </si>
  <si>
    <t>Celkem 0,7 = 0,700</t>
  </si>
  <si>
    <t>2</t>
  </si>
  <si>
    <t>Kabelizace</t>
  </si>
  <si>
    <t>12110</t>
  </si>
  <si>
    <t>SEJMUTÍ ORNICE NEBO LESNÍ PŮDY</t>
  </si>
  <si>
    <t>M3</t>
  </si>
  <si>
    <t>Celkem 3 = 3,000</t>
  </si>
  <si>
    <t>13193</t>
  </si>
  <si>
    <t>HLOUBENÍ JAM ZAPAŽ I NEPAŽ TŘ III</t>
  </si>
  <si>
    <t>Celkem 8 = 8,000</t>
  </si>
  <si>
    <t>13293</t>
  </si>
  <si>
    <t>HLOUBENÍ RÝH ŠÍŘ DO 2M PAŽ I NEPAŽ TŘ. III</t>
  </si>
  <si>
    <t>Celkem 5 = 5,000</t>
  </si>
  <si>
    <t>141733</t>
  </si>
  <si>
    <t>PROTLAČOVÁNÍ POTRUBÍ Z PLAST HMOT DN DO 150MM</t>
  </si>
  <si>
    <t>M</t>
  </si>
  <si>
    <t>Celkem 25 = 25,000</t>
  </si>
  <si>
    <t>17411</t>
  </si>
  <si>
    <t>ZÁSYP JAM A RÝH ZEMINOU SE ZHUTNĚNÍM</t>
  </si>
  <si>
    <t>Celkem 16 = 16,000</t>
  </si>
  <si>
    <t>18215</t>
  </si>
  <si>
    <t>ÚPRAVA POVRCHŮ SROVNÁNÍM ÚZEMÍ V TL DO 0,50M</t>
  </si>
  <si>
    <t>M2</t>
  </si>
  <si>
    <t>Celkem 12 = 12,000</t>
  </si>
  <si>
    <t>701005</t>
  </si>
  <si>
    <t>VYHLEDÁVACÍ MARKER ZEMNÍ S MOŽNOSTÍ ZÁPISU</t>
  </si>
  <si>
    <t>KUS</t>
  </si>
  <si>
    <t>Celkem 4 = 4,000</t>
  </si>
  <si>
    <t>702111</t>
  </si>
  <si>
    <t>KABELOVÝ ŽLAB ZEMNÍ VČETNĚ KRYTU SVĚTLÉ ŠÍŘKY DO 120 MM</t>
  </si>
  <si>
    <t>Celkem 40 = 40,000</t>
  </si>
  <si>
    <t>702212</t>
  </si>
  <si>
    <t>KABELOVÁ CHRÁNIČKA ZEMNÍ DN PŘES 100 DO 200 MM</t>
  </si>
  <si>
    <t>702311</t>
  </si>
  <si>
    <t>ZAKRYTÍ KABELŮ VÝSTRAŽNOU FÓLIÍ ŠÍŘKY DO 20 CM</t>
  </si>
  <si>
    <t>Celkem 30 = 30,000</t>
  </si>
  <si>
    <t>702610</t>
  </si>
  <si>
    <t>ODKRYTÍ A ZAKRYTÍ KABELOVÉHO ŽLABU</t>
  </si>
  <si>
    <t>702820</t>
  </si>
  <si>
    <t>VYČIŠTĚNÍ STÁVAJÍCÍHO KABELOVÉHO PROSTUPU Z TVÁRNIC NEBO CHRÁNIČEK BEZ KABELOVÉ KOMORY</t>
  </si>
  <si>
    <t>703762</t>
  </si>
  <si>
    <t>KABELOVÁ UCPÁVKA VODĚ ODOLNÁ PRO VNITŘNÍ PRŮMĚR OTVORU 65 - 110MM</t>
  </si>
  <si>
    <t>Celkem 1 = 1,000</t>
  </si>
  <si>
    <t>709110</t>
  </si>
  <si>
    <t>PROVIZORNÍ ZAJIŠTĚNÍ KABELU VE VÝKOPU</t>
  </si>
  <si>
    <t>709210</t>
  </si>
  <si>
    <t>KŘIŽOVATKA KABELOVÝCH VEDENÍ SE STÁVAJÍCÍ INŽENÝRSKOU SÍTÍ (KABELEM, POTRUBÍM APOD.)</t>
  </si>
  <si>
    <t>75I811</t>
  </si>
  <si>
    <t>KABEL OPTICKÝ SINGLEMODE DO 12 VLÁKEN</t>
  </si>
  <si>
    <t>KMVLÁKNO</t>
  </si>
  <si>
    <t>Celkem 1,8 = 1,800</t>
  </si>
  <si>
    <t>75I819</t>
  </si>
  <si>
    <t>KABEL OPTICKÝ SINGLEMODE - MONTÁŽ DO OSAZENÉ TRUBKY</t>
  </si>
  <si>
    <t>Celkem 95 = 95,000</t>
  </si>
  <si>
    <t>75I81X</t>
  </si>
  <si>
    <t>KABEL OPTICKÝ SINGLEMODE - MONTÁŽ</t>
  </si>
  <si>
    <t>Celkem 150 = 150,000</t>
  </si>
  <si>
    <t>75I841</t>
  </si>
  <si>
    <t>KABEL OPTICKÝ - REZERVA DO 500 MM - DODÁVKA</t>
  </si>
  <si>
    <t>75I84X</t>
  </si>
  <si>
    <t>KABEL OPTICKÝ - REZERVA DO 500 MM - MONTÁŽ</t>
  </si>
  <si>
    <t>75I911</t>
  </si>
  <si>
    <t>OPTOTRUBKA HDPE PRŮMĚRU DO 40 MM</t>
  </si>
  <si>
    <t>75I91X</t>
  </si>
  <si>
    <t>OPTOTRUBKA HDPE - MONTÁŽ</t>
  </si>
  <si>
    <t>75IA71</t>
  </si>
  <si>
    <t>OPTOTRUBKOVÁ PRŮCHODKA PRŮMĚRU DO 40 MM - DODÁVKA</t>
  </si>
  <si>
    <t>75IA7X</t>
  </si>
  <si>
    <t>OPTOTRUBKOVÁ PRŮCHODKA - MONTÁŽ</t>
  </si>
  <si>
    <t>75ID21</t>
  </si>
  <si>
    <t>PLASTOVÁ ZEMNÍ KOMORA PRO ULOŽENÍ SPOJKY - DODÁVKA</t>
  </si>
  <si>
    <t>75ID2X</t>
  </si>
  <si>
    <t>PLASTOVÁ ZEMNÍ KOMORA PRO ULOŽENÍ SPOJKY - MONTÁŽ</t>
  </si>
  <si>
    <t>75IEE1</t>
  </si>
  <si>
    <t>OPTICKÝ ROZVADĚČ 19" PROVEDENÍ DO 12 VLÁKEN - DODÁVKA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</si>
  <si>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</si>
  <si>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</si>
  <si>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</si>
  <si>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</si>
  <si>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</si>
  <si>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</si>
  <si>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75IH61</t>
  </si>
  <si>
    <t>UKONČENÍ KABELU OPTICKÉHO DO 12 VLÁKEN</t>
  </si>
  <si>
    <t>75II71</t>
  </si>
  <si>
    <t>SPOJKA OPTICKÁ DO 72 VLÁKEN - DODÁVKA</t>
  </si>
  <si>
    <t>75II7X</t>
  </si>
  <si>
    <t>SPOJKA OPTICKÁ - MONTÁŽ</t>
  </si>
  <si>
    <t>75IK11</t>
  </si>
  <si>
    <t>MĚŘENÍ STÁVAJÍCÍHO OPTICKÉHO KABELU</t>
  </si>
  <si>
    <t>VLÁKNO</t>
  </si>
  <si>
    <t>Celkem 36 = 36,000</t>
  </si>
  <si>
    <t>75J821</t>
  </si>
  <si>
    <t>OPTICKÝ PIGTAIL SINGLEMODE DO 2 M - DODÁVKA</t>
  </si>
  <si>
    <t>75J82X</t>
  </si>
  <si>
    <t>OPTICKÝ PIGTAIL SINGLEMODE - MONTÁŽ</t>
  </si>
  <si>
    <t>75JB11</t>
  </si>
  <si>
    <t>DATOVÝ ROZVADĚČ 19" 600X600 DO 15 U - DODÁVKA</t>
  </si>
  <si>
    <t>75JB1X</t>
  </si>
  <si>
    <t>DATOVÝ ROZVADĚČ 19" 600X600 - MONTÁŽ</t>
  </si>
  <si>
    <t>R00175IK11</t>
  </si>
  <si>
    <t>KOMPLEXNÍ MĚŘENÍ OPTICKÉHO KABELU</t>
  </si>
  <si>
    <t>Celkem 42 = 42,000</t>
  </si>
  <si>
    <t>R00313293</t>
  </si>
  <si>
    <t>HLOUBENÍ RÝH ŠÍŘ DO 2M PAŽ I NEPAŽ TŘ. III - OPATRNÝ VÝKOP</t>
  </si>
  <si>
    <t>R005 74F334</t>
  </si>
  <si>
    <t xml:space="preserve">GEODETICKÉ ZAMĚŘENÍ </t>
  </si>
  <si>
    <t>R006 74F332</t>
  </si>
  <si>
    <t>VÝKON ORGANIZAČNÍCH JEDNOTEK SPRÁVCE (ODBORNÝ DOZOR)</t>
  </si>
  <si>
    <t>HOD</t>
  </si>
  <si>
    <t>Datová infrastruktura LAN, aktivní prvky</t>
  </si>
  <si>
    <t>75M855</t>
  </si>
  <si>
    <t>DATOVÁ INFRASTRUKTURA LAN, CE ROUTER - MONTÁŽ</t>
  </si>
  <si>
    <t>75M91X</t>
  </si>
  <si>
    <t>DATOVÁ INFRASTRUKTURA LAN, SWITCH ETHERNET L2 - MONTÁŽ</t>
  </si>
  <si>
    <t>75M97J</t>
  </si>
  <si>
    <t>PŘEVODNÍK - SFP 1G, STŘEDNÍ DOSAH - DODÁVKA</t>
  </si>
  <si>
    <t>Celkem 11 = 11,000</t>
  </si>
  <si>
    <t>R011 75M926</t>
  </si>
  <si>
    <t>DATOVÁ INFRASTRUKTURA LAN, SWITCH ETHERNET L3 - 24X10/100/1000 + 4XUPLINK</t>
  </si>
  <si>
    <t>Napájení, kabeláže</t>
  </si>
  <si>
    <t>75J921</t>
  </si>
  <si>
    <t>OPTICKÝ PATCHCORD SINGLEMODE DO 5 M - DODÁVKA</t>
  </si>
  <si>
    <t>Celkem 15 = 15,000</t>
  </si>
  <si>
    <t>75J92X</t>
  </si>
  <si>
    <t>OPTICKÝ PATCHCORD SINGLEMODE - MONTÁŽ</t>
  </si>
  <si>
    <t>75K511</t>
  </si>
  <si>
    <t>BATERIOVÉ VEDENÍ O PRŮŘEZU DO 16 MM2</t>
  </si>
  <si>
    <t>Celkem 20 = 20,000</t>
  </si>
  <si>
    <t>R009 75K361</t>
  </si>
  <si>
    <t>MĚNIČ NAPĚTÍ (STŘÍDAČ) 110 V DC/230 V AC - DODÁVKA</t>
  </si>
  <si>
    <t>R010 75K41X</t>
  </si>
  <si>
    <t>MĚNIČ NAPĚTÍ (STŘÍDAČ) 110 V DC/230 V AC - MONTÁŽ</t>
  </si>
  <si>
    <t>3</t>
  </si>
  <si>
    <t>Skříně, konstrukce</t>
  </si>
  <si>
    <t>75J131</t>
  </si>
  <si>
    <t>NOSNÁ LIŠTA DIN - DODÁVKA</t>
  </si>
  <si>
    <t>75J13X</t>
  </si>
  <si>
    <t>NOSNÁ LIŠTA DIN - MONTÁŽ</t>
  </si>
  <si>
    <t>4</t>
  </si>
  <si>
    <t>Programování, zkoušky, měření a technická pomoc TV</t>
  </si>
  <si>
    <t>742F42</t>
  </si>
  <si>
    <t>KABEL NN NEBO VODIČ JEDNOŽÍLOVÝ CU FLEXIBILNÍ OD 4 DO 16 MM2</t>
  </si>
  <si>
    <t>742G11</t>
  </si>
  <si>
    <t>KABEL NN DVOU- A TŘÍŽÍLOVÝ CU S PLASTOVOU IZOLACÍ DO 2,5 MM2</t>
  </si>
  <si>
    <t>742G41</t>
  </si>
  <si>
    <t>KABEL NN DVOU- A TŘÍŽÍLOVÝ CU FLEXIBILNÍ DO 2,5 MM2</t>
  </si>
  <si>
    <t>742K12</t>
  </si>
  <si>
    <t>UKONČENÍ JEDNOŽÍLOVÉHO KABELU V ROZVADĚČI NEBO NA PŘÍSTROJI OD 4 DO 16 MM2</t>
  </si>
  <si>
    <t>742L11</t>
  </si>
  <si>
    <t>UKONČENÍ DVOU AŽ PĚTIŽÍLOVÉHO KABELU V ROZVADĚČI NEBO NA PŘÍSTROJI DO 2,5 MM2</t>
  </si>
  <si>
    <t>R003 75M855</t>
  </si>
  <si>
    <t>SWITCH ETHERNET L3 - ADRESACE, PROGRAMOVÁNÍ, ZAPOJENÍ POD DOHLED</t>
  </si>
  <si>
    <t>R004 75M91X</t>
  </si>
  <si>
    <t>DATOVÁ INFRASTRUKTURA LAN, SWITCH ETHERNET L2 - ADRESACE, PROGRAMOVÁNÍ, ZAPOJENÍ POD DOHLED</t>
  </si>
  <si>
    <t>R005 75M855</t>
  </si>
  <si>
    <t>SWITCH ETHERNET L3 - KONFIGURACE STÁVAJÍCÍCH DOPLŇOVANÝCH PŘENOSOVÝCH UZLŮ</t>
  </si>
  <si>
    <t>Celkem 2 = 2,000</t>
  </si>
  <si>
    <t>5</t>
  </si>
  <si>
    <t>Rozvaděče NN</t>
  </si>
  <si>
    <t>744612</t>
  </si>
  <si>
    <t>JISTIČ JEDNOPÓLOVÝ (10 KA) OD 4 DO 10 A</t>
  </si>
  <si>
    <t>744613</t>
  </si>
  <si>
    <t>JISTIČ JEDNOPÓLOVÝ (10 KA) OD 13 DO 20 A</t>
  </si>
  <si>
    <t>744652</t>
  </si>
  <si>
    <t>JISTIČ DC OD 4 DO 10 A</t>
  </si>
  <si>
    <t>744653</t>
  </si>
  <si>
    <t>JISTIČ DC OD 13 DO 20 A</t>
  </si>
  <si>
    <t>R006 75JA5X</t>
  </si>
  <si>
    <t>ZÁSUVKOVÝ A JISTÍCÍ PANEL 3U/19", OSAZENÝ, MONTÁŽ</t>
  </si>
  <si>
    <t>R008 75JA54</t>
  </si>
  <si>
    <t>ZÁSUVKOVÝ A JISTÍCÍ PANEL 3U/19", OSAZENÝ, DODÁVKA</t>
  </si>
  <si>
    <t>6</t>
  </si>
  <si>
    <t>Revize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</si>
  <si>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</si>
  <si>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</si>
  <si>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</si>
  <si>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</si>
  <si>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75E127</t>
  </si>
  <si>
    <t>CELKOVÁ PROHLÍDKA ZAŘÍZENÍ A VYHOTOVENÍ REVIZNÍ ZPRÁVY</t>
  </si>
  <si>
    <t>Celkem 24 = 24,000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</si>
  <si>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</si>
  <si>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</t>
  </si>
  <si>
    <t>75JA51</t>
  </si>
  <si>
    <t>ROZVADĚČ STRUKT. KABELÁŽE, ORGANIZÉR - DODÁVKA</t>
  </si>
  <si>
    <t>75JA5X</t>
  </si>
  <si>
    <t>ROZVADĚČ STRUKT. KABELÁŽE, MONTÁŽ ORGANIZÉRU, PATCHPANELU</t>
  </si>
  <si>
    <t>8</t>
  </si>
  <si>
    <t>Ostatní</t>
  </si>
  <si>
    <t>R007 74F332</t>
  </si>
  <si>
    <t>VÝKON ORGANIZAČNÍCH JEDNOTEK SPRÁVCE</t>
  </si>
  <si>
    <t>D.1.3</t>
  </si>
  <si>
    <t xml:space="preserve"> Silnoproudá technologie včetně DŘT</t>
  </si>
  <si>
    <t>702, 703</t>
  </si>
  <si>
    <t>Všeobecné práce pro silnoproud a slaboproud</t>
  </si>
  <si>
    <t>703411</t>
  </si>
  <si>
    <t>ELEKTROINSTALAČNÍ TRUBKA PLASTOVÁ VČETNĚ UPEVNĚNÍ A PŘÍSLUŠENSTVÍ DN PRŮMĚRU DO 25 MM</t>
  </si>
  <si>
    <t>Název položky odpovídá popisu položky</t>
  </si>
  <si>
    <t xml:space="preserve">Dle technické zprávy a příloh č.2, 3, 4  a  6. Technická specifikace položky odpovídá příslušné cenové soustavě. </t>
  </si>
  <si>
    <t>1. Položka obsahuje:  
 – přípravu podkladu pro osazení  
2. Položka neobsahuje:  
 X  
3. Způsob měření:  
Měří se metr délkový.</t>
  </si>
  <si>
    <t>703511</t>
  </si>
  <si>
    <t>ELEKTROINSTALAČNÍ LIŠTA ŠÍŘKY DO 30 MM</t>
  </si>
  <si>
    <t>703512</t>
  </si>
  <si>
    <t>ELEKTROINSTALAČNÍ LIŠTA ŠÍŘKY PŘES 30 DO 60 MM</t>
  </si>
  <si>
    <t>703751</t>
  </si>
  <si>
    <t>PROTIPOŽÁRNÍ UCPÁVKA POD ROZVADĚČ DO EI 90 MIN.</t>
  </si>
  <si>
    <t>1. Položka obsahuje:  
 – kompletní montáž, rozměření, upevnění, řezání a pod.   
 – veškerý montážní a pomocný materiál  
 – pomocné mechanismy  
2. Položka neobsahuje:  
 X  
3. Způsob měření:  
Měří se plocha v metrech čtverečných.</t>
  </si>
  <si>
    <t>703756</t>
  </si>
  <si>
    <t>PROTIPOŽÁRNÍ TMEL ( TUBA - 1000ML ),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</si>
  <si>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</si>
  <si>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</si>
  <si>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</si>
  <si>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741C02</t>
  </si>
  <si>
    <t>UZEMŇOVACÍ SVORKA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</si>
  <si>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</si>
  <si>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741C04</t>
  </si>
  <si>
    <t>OCHRANNÉ POSPOJOVÁNÍ CU VODIČEM DO 16 MM2</t>
  </si>
  <si>
    <t>1. Položka obsahuje:  
 – připojení zařízení vodičem do Cu 16mm2 k zemnícímu vodiči délky do 2m vč. ukončení  
2. Položka neobsahuje:  
 X  
3. Způsob měření:  
Udává se počet kusů kompletní konstrukce nebo práce.</t>
  </si>
  <si>
    <t>742, 743</t>
  </si>
  <si>
    <t>Silnoproud - Silnoprudé rozvody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</si>
  <si>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</si>
  <si>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</si>
  <si>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</si>
  <si>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</si>
  <si>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</si>
  <si>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</si>
  <si>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742J29</t>
  </si>
  <si>
    <t>KABEL SDĚLOVACÍ LAN UTP/FTP UKONČENÝ KONEKTORY RJ45</t>
  </si>
  <si>
    <t>1. Položka obsahuje : Dodávku a montáž kabelu včetně dovozu, manipulace a uložení kabelu (do trubky, na rošty, pod omítku, do rozvaděče ). Dále obsahuje cenu za pom. mechanismy včetně všech ostatních vedlejších nákladů</t>
  </si>
  <si>
    <t>742J51</t>
  </si>
  <si>
    <t>UKONČENÍ SDĚLOVACÍHO KABELU V ROZVADĚČI VČ. POMOCNÉHO MATERIÁLU A ZMĚŘENÍ KONTINUITY OVLÁDACÍHO OBVODU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</si>
  <si>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</si>
  <si>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</si>
  <si>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</si>
  <si>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</si>
  <si>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</si>
  <si>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Celkem 6 = 6,000</t>
  </si>
  <si>
    <t xml:space="preserve">742N11         </t>
  </si>
  <si>
    <t>UKONČENÍ 19-24ŽÍLOVÉHO KABELU V ROZVADĚČI NEBO NA PŘÍSTROJI DO 2,5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</si>
  <si>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</si>
  <si>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</si>
  <si>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</si>
  <si>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</si>
  <si>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</si>
  <si>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</si>
  <si>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R74212</t>
  </si>
  <si>
    <t>ELEKTROINSTALAČNÍ MATERIÁL</t>
  </si>
  <si>
    <t>1.Položka obsahuje: Dodávku plastových trubek do pr.25mm - 40m; elektroinstalační lišty  - 30m;  kabely CYKY 3Jx2,5 - 10m; CYKY O4x6 - 10m; H07V-K1/16 - 5m; JYTY O2x1 - 48m; JYTY O4x1 - 7m; UTP/FTP cat.5E - 24m; J-WH 2x1 G50/125 - 16m, kabel SYKFY 4x2x0,5mm - 48m; SYKFY 10x2x0,5 - 14m  vč.. příslušenství a pomocného materiálu, vyhotovení a dodání atestu. Dále obsahuje cenu za pom. mechanismy včetně všech ostatních vedlejších nákladů.</t>
  </si>
  <si>
    <t>744</t>
  </si>
  <si>
    <t>Silnoproud - Rozvaděče nn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</si>
  <si>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</si>
  <si>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744J21</t>
  </si>
  <si>
    <t>SILOVÝ KOMPLETNÍ PŘEPÍNAČ 1-0-1 JEDNO-DVOUPÓLOVÝ DO 32 A</t>
  </si>
  <si>
    <t>744Q42</t>
  </si>
  <si>
    <t>SVODIČ PŘEPĚTÍ TYP 3 (TŘÍDA D) 3-4 PÓLOVÝ</t>
  </si>
  <si>
    <t>744R35</t>
  </si>
  <si>
    <t>OZNAČOVACÍ ŠTÍTEK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</si>
  <si>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</si>
  <si>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744R36</t>
  </si>
  <si>
    <t>OBAL NA VÝKRESY DO ROZVADĚČE NN</t>
  </si>
  <si>
    <t>746</t>
  </si>
  <si>
    <t>Silnoproud - Silnoproudá technologie - R110 kV, měnírny, TNS, spínací stanice</t>
  </si>
  <si>
    <t>746642</t>
  </si>
  <si>
    <t>PLC PRO AUTOMATIZACI - ZÁKLADNÍ JEDNOTKA PŘES 128 DO 1024 IO</t>
  </si>
  <si>
    <t xml:space="preserve">Dle technické zprávy, přílohy č.2 a  přílohy č.6. Technická specifikace položky odpovídá příslušné cenové soustavě. 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</si>
  <si>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</si>
  <si>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</si>
  <si>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</si>
  <si>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</si>
  <si>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746644</t>
  </si>
  <si>
    <t>PLC PRO AUTOMATIZACI - ROZŠÍŘENÍ ZÁKLADNÍ JEDNOTKY PLC O 8 RELÉOVÝCH VÝSTUPŮ 24-230 V DC AC, 1 A, KONT. 1Z, SOFTWARE</t>
  </si>
  <si>
    <t>746646</t>
  </si>
  <si>
    <t>PLC PRO AUTOMATIZACI - ROZŠÍŘENÍ ZÁKLADNÍ JEDNOTKY PLC O 4 VSTUPY ANALOGOVÉHO MĚŘENÍ (0-10 V/0-20 MA NEBO DLE SPECIFIKACE PROJEKTU)</t>
  </si>
  <si>
    <t>746649</t>
  </si>
  <si>
    <t>PLC PRO AUTOMATIZACI - ZDROJ POMOCNÉHO NAPĚTÍ 24 V DC, MAX. 10 A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</si>
  <si>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</si>
  <si>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</si>
  <si>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</si>
  <si>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746653</t>
  </si>
  <si>
    <t>ZÁKLADNÍ PROGRAMOVÉ VYBAVENÍ TLM. JEDNOTKY PRO OBJEKT SPS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</si>
  <si>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</si>
  <si>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</si>
  <si>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</si>
  <si>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</si>
  <si>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</si>
  <si>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 xml:space="preserve">Dle technické zprávy a příloh č.7, 8 a 9. Technická specifikace položky odpovídá příslušné cenové soustavě. </t>
  </si>
  <si>
    <t>74665A</t>
  </si>
  <si>
    <t>ZPROVOZNĚNÍ, OŽIVENÍ TELEMECHANICKÉ JEDNOTKY V OBJEKTU SPS</t>
  </si>
  <si>
    <t xml:space="preserve">Dle technické zprávy a přílohy č.5. Technická specifikace položky odpovídá příslušné cenové soustavě. 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</si>
  <si>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</si>
  <si>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74665E</t>
  </si>
  <si>
    <t>PŘIPOJENÍ, OŽIVENÍ A ZPROVOZNĚNÍ PŘENOSOVÉ CESTY V OBJEKTU SPS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</si>
  <si>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</si>
  <si>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74665I</t>
  </si>
  <si>
    <t>PROVOZNÍ ZKOUŠKY TELEMECHANICKÉ JEDNOTKY V OBJEKTU SPS</t>
  </si>
  <si>
    <t>74665M</t>
  </si>
  <si>
    <t>PODPORA PŘI UVÁDĚNÍ DO PROVOZU, ENGINEERING PRO OBJEKT SPS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</si>
  <si>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</si>
  <si>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</si>
  <si>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</si>
  <si>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</si>
  <si>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746685</t>
  </si>
  <si>
    <t>VELKOPLOŠNÝ ZOBRAZOVAČ VČETNĚ ŘÍDICÍ JEDNOTKY PC (HW I SW)</t>
  </si>
  <si>
    <t>1. Položka obsahuje:  
 – veškerý podružný, spojovací a pomocný materiál. Dále obsahuje uživatelskou úpravu SW, parametrizaci, nastavení a uvedení do provozu nebo komplexní přenastavení stávajícího pracoviště po úpravách technologie, nastavení komunikace s řídicím systémem (servery) vč.úpravy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</si>
  <si>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746688</t>
  </si>
  <si>
    <t>REALIZACE A PLNĚNÍ DATOVÝCH A PREZENTAČNÍCH STRUKTUR SVZ PRO OBJEKT SPS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</si>
  <si>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</si>
  <si>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</si>
  <si>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</si>
  <si>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746693</t>
  </si>
  <si>
    <t>ZRUŠENÍ STÁVAJÍCÍCH TELEMECHANICKÝCH PŘENOSŮ NA ED - 1. OBJEKT</t>
  </si>
  <si>
    <t>1. Položka obsahuje: – demontáž veškerého podružného, spojovacího a pomocného materiálu. Dále obsahuje úpravu SW , parametrizaci, komplexní přenastavení přenosových prvků stávajících po úpravách technologie, zrušení komunikace, zrušení komunikace s přenosovými prvky – nadřízený ŘS  – technický popis viz. projektová dokumentace – předepsané zkoušky, revize a atesty upravené technologie – veškeré potřebné mechanizmy, včetně obsluhy, náklady na mzdy a přibližné (průměrné) náklady 2. Položka neobsahuje: X3. Způsob měření:Udává se počet kusů kompletní konstrukce nebo práce.</t>
  </si>
  <si>
    <t>746694</t>
  </si>
  <si>
    <t>ŠKOLENÍ DISPEČERŮ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</si>
  <si>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</si>
  <si>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</si>
  <si>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</si>
  <si>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</si>
  <si>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</si>
  <si>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</si>
  <si>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</si>
  <si>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</si>
  <si>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</si>
  <si>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</si>
  <si>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7466A3</t>
  </si>
  <si>
    <t>ÚPRAVA STRUKTUR A ŘÍDÍCÍCH PROGRAMOVÝCH TABULEK ED PRO OBJEKT SPS</t>
  </si>
  <si>
    <t>1. Položka obsahuje: 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</si>
  <si>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7466A7</t>
  </si>
  <si>
    <t>DEFINICE A DEKLARACE STRUKTUR DAT ED PRO OBJEKT SPS</t>
  </si>
  <si>
    <t>1. Položka obsahuje:  
 – veškerý programovací software a softwarové nástroje. Dále obsahuje definici a deklaraci struktur dat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</si>
  <si>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7466AB</t>
  </si>
  <si>
    <t>ZPROVOZNĚNÍ SYSTÉMU S NOVÝMI DATY PRO OBJEKT SPS</t>
  </si>
  <si>
    <t>1. Položka obsahuje: 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</si>
  <si>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7466AF</t>
  </si>
  <si>
    <t>VERIFIKACE SIGNÁLŮ A POVELŮ S NOVÝMI DATY PRO OBJEKT SPS</t>
  </si>
  <si>
    <t>1. Položka obsahuje: 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</si>
  <si>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7466AO</t>
  </si>
  <si>
    <t>DOPLNĚNÍ A ÚPRAVA SW TABULEK PRO OBJEKT SPS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</si>
  <si>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</si>
  <si>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7466AS</t>
  </si>
  <si>
    <t>AKTUALIZACE MODELU ŘÍZENÉ TECHNOLOGIE V PRŮBĚHU VÝSTAVBY PRO OBJEKT SPS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</si>
  <si>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</si>
  <si>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746Z71</t>
  </si>
  <si>
    <t>DEMONTÁŽ ZAŘÍZENÍ SKŘ, DŘT, DD TSŽDC - SKŘÍNĚ, ROZVADĚČE NEBO OPTICKÉHO ROZVÁDĚČE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</si>
  <si>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</si>
  <si>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746Z72</t>
  </si>
  <si>
    <t>DEMONTÁŽ ZAŘ.SKŘ,DŘT,DD TSŽDC-JEDNOHO ZAŘÍZENÍ ELEKTRODISPEČINKU (PRAC.DISPEČERA,SERVERU DATOVÉHO ROZVÁDĚČE,ROZBOČOVAČE/PŘEPÍNAČE,ZOBRAZOVAČE, UPS)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</si>
  <si>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</si>
  <si>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747</t>
  </si>
  <si>
    <t>Silnoproud - Zkoušky, revize a HZS</t>
  </si>
  <si>
    <t xml:space="preserve">Dle technické zprávy - přílohy č.1. Technická specifikace položky odpovídá příslušné cenové soustavě. 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</si>
  <si>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</si>
  <si>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</si>
  <si>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</si>
  <si>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</si>
  <si>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</si>
  <si>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</si>
  <si>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Celkem 10 = 10,000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</si>
  <si>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</si>
  <si>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</si>
  <si>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</si>
  <si>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</si>
  <si>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</si>
  <si>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</si>
  <si>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</si>
  <si>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</t>
  </si>
  <si>
    <t>Slaboproud</t>
  </si>
  <si>
    <t>75I821</t>
  </si>
  <si>
    <t>KABEL OPTICKÝ MULTIMODE DO 12 VLÁKEN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</si>
  <si>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</si>
  <si>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75I82X</t>
  </si>
  <si>
    <t>KABEL OPTICKÝ MULTIMODE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</si>
  <si>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</si>
  <si>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75J912</t>
  </si>
  <si>
    <t>OPTICKÝ PATCHCORD MULTIMODE PŘES 5 M - DODÁVKA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</si>
  <si>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</si>
  <si>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75J91X</t>
  </si>
  <si>
    <t>OPTICKÝ PATCHCORD MULTIMODE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</si>
  <si>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</si>
  <si>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D.2</t>
  </si>
  <si>
    <t>Stavební část</t>
  </si>
  <si>
    <t>D.2.3.6</t>
  </si>
  <si>
    <t xml:space="preserve"> Rozvody VN, NN, osvětlení a dálkové ovládání odpojovačů</t>
  </si>
  <si>
    <t>015</t>
  </si>
  <si>
    <t>Poplatky za likvidaci odpadů</t>
  </si>
  <si>
    <t>POPLATKY ZA LIKVIDACŮ ODPADŮ NEKONTAMINOVANÝCH - 17 05 04 VYTĚŽENÉ ZEMINY A HORNINY - II. TŘÍDA TĚŽITELNOSTI</t>
  </si>
  <si>
    <t>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</t>
  </si>
  <si>
    <t>R015140</t>
  </si>
  <si>
    <t>POPLATKY ZA LIKVIDACI ODPADŮ NEKONTAMINOVANÝCH VČETNĚ DOPRAVY NA SKLÁDKU A VEŠKERÉ MANIPULACE- 17 01 01 BETON Z DEMOLIC OBJEKTŮ, ZÁKLADŮ TV</t>
  </si>
  <si>
    <t>R015240</t>
  </si>
  <si>
    <t>POPLATKY ZA LIKVIDACI ODPADŮ NEKONTAMINOVANÝCH VČETNĚ DOPRAVY NA SKLÁDKU A VEŠKERÉ MANIPULACE- 20 03 99 ODPAD PODOBNÝ KOMUNÁLNÍMU ODPADU</t>
  </si>
  <si>
    <t>R015310</t>
  </si>
  <si>
    <t>POPLATKY ZA LIKVIDACI ODPADŮ NEKONTAMINOVANÝCH VČETNĚ DOPRAVY NA SKLÁDKU A VEŠKERÉ MANIPULACE- 16 02 14 ELEKTROŠROT (VYŘAZENÁ EL. ZAŘÍZENÍ A PŘÍSTR. - AL, CU A VZ. KOVY)</t>
  </si>
  <si>
    <t>R015420</t>
  </si>
  <si>
    <t>POPLATKY ZA LIKVIDACI ODPADŮ NEKONTAMINOVANÝCH VČETNĚ DOPRAVY NA SKLÁDKU A VEŠKERÉ MANIPULACE - 17 06 04 ZBYTKY IZOLAČNÍCH MATERIÁLŮ</t>
  </si>
  <si>
    <t>02</t>
  </si>
  <si>
    <t>požadavky objednatele</t>
  </si>
  <si>
    <t>R02911</t>
  </si>
  <si>
    <t>OSTATNÍ POŽADAVKY - GEODETICKÉ ZAMĚŘENÍ</t>
  </si>
  <si>
    <t>HM</t>
  </si>
  <si>
    <t>zahrnuje veškeré náklady spojené s objednatelem požadovanými pracemi</t>
  </si>
  <si>
    <t>R029111</t>
  </si>
  <si>
    <t>VYTYČENÍ TRASY STÁVAJÍCÍCH INŽ. SÍTÍ</t>
  </si>
  <si>
    <t>13</t>
  </si>
  <si>
    <t>hloubené vykopávky</t>
  </si>
  <si>
    <t>131938</t>
  </si>
  <si>
    <t>HLOUBENÍ JAM ZAPAŽ I NEPAŽ TŘ. III, ODVOZ DO 20KM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</si>
  <si>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</si>
  <si>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131939</t>
  </si>
  <si>
    <t>PŘÍPLATEK ZA DALŠÍ 1KM DOPRAVY ZEMINY</t>
  </si>
  <si>
    <t>položka zahrnuje příplatek k vodorovnému přemístění zeminy za každý další 1km nad 20km</t>
  </si>
  <si>
    <t>132938</t>
  </si>
  <si>
    <t>HLOUBENÍ RÝH ŠÍŘ DO 2M PAŽ I NEPAŽ TŘ. III, ODVOZ DO 20KM</t>
  </si>
  <si>
    <t>132939</t>
  </si>
  <si>
    <t>14</t>
  </si>
  <si>
    <t>ražení a protlačování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</si>
  <si>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</si>
  <si>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</si>
  <si>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</si>
  <si>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</si>
  <si>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</si>
  <si>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</si>
  <si>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</t>
  </si>
  <si>
    <t>povrchové úpravy terénu (i vegetační)</t>
  </si>
  <si>
    <t>18120</t>
  </si>
  <si>
    <t>ÚPRAVA PLÁNĚ SE ZHUTNĚNÍM V HORNINĚ TŘ. II</t>
  </si>
  <si>
    <t>položka zahrnuje úpravu pláně včetně vyrovnání výškových rozdílů. Míru zhutnění určuje projekt.</t>
  </si>
  <si>
    <t>18231</t>
  </si>
  <si>
    <t>ROZPROSTŘENÍ ORNICE V ROVINĚ V TL DO 0,10M</t>
  </si>
  <si>
    <t>položka zahrnuje:    
nutné přemístění ornice z dočasných skládek vzdálených do 50m  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</si>
  <si>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</si>
  <si>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</si>
  <si>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</si>
  <si>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</si>
  <si>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</si>
  <si>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</si>
  <si>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</si>
  <si>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1. Položka obsahuje:    
 – pomocné mechanismy    
2. Položka neobsahuje:    
 X    
3. Způsob měření:    
Měří se plocha v metrech čtverečných.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</si>
  <si>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</si>
  <si>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</si>
  <si>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</si>
  <si>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</si>
  <si>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702211</t>
  </si>
  <si>
    <t>KABELOVÁ CHRÁNIČKA ZEMNÍ DN DO 100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</si>
  <si>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</si>
  <si>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702312</t>
  </si>
  <si>
    <t>ZAKRYTÍ KABELŮ VÝSTRAŽNOU FÓLIÍ ŠÍŘKY PŘES 20 DO 40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</si>
  <si>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</si>
  <si>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703441</t>
  </si>
  <si>
    <t>ELEKTROINSTALAČNÍ TRUBKA OCELOVÁ VČETNĚ UPEVNĚNÍ A PŘÍSLUŠENSTVÍ DN PRŮMĚRU DO 25 MM</t>
  </si>
  <si>
    <t>1. Položka obsahuje:    
 – přípravu podkladu pro osazení    
2. Položka neobsahuje:    
 X    
3. Způsob měření:    
Měří se metr délkový.</t>
  </si>
  <si>
    <t>703721</t>
  </si>
  <si>
    <t>KABELOVÁ PŘÍCHYTKA PRO ROZSAH UPNUTÍ DO 25 MM</t>
  </si>
  <si>
    <t>703752</t>
  </si>
  <si>
    <t>PROTIPOŽÁRNÍ UCPÁVKA STĚNOU/STROPEM, TL DO 50CM, DO EI 90 MIN.</t>
  </si>
  <si>
    <t>703753</t>
  </si>
  <si>
    <t>NÁSTŘIK PROTIPOŽÁRNÍ DO 2,5CM NA PŘIPRAVENÝ PODKLAD - PROSTUP</t>
  </si>
  <si>
    <t>703754</t>
  </si>
  <si>
    <t>PROTIPOŽÁRNÍ UCPÁVKA PROSTUPU KABELOVÉHO PR. DO 110MM, DO EI 90 MIN.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</si>
  <si>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</si>
  <si>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Udává se počet kusů kompletní konstrukce nebo práce.</t>
  </si>
  <si>
    <t>709611</t>
  </si>
  <si>
    <t>DEMONTÁŽ KABELOVÉHO ŽLABU/LIŠTY VČETNĚ KRYTU</t>
  </si>
  <si>
    <t>R702902</t>
  </si>
  <si>
    <t>ZASYPÁNÍ KABELOVÉHO ŽLABU VRSTVOU Z PŘESÁTÉHO PÍSKU SVĚTLÉ ŠÍŘKY PŘES 120 DO 250 MM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</si>
  <si>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</si>
  <si>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74</t>
  </si>
  <si>
    <t>silnoproud</t>
  </si>
  <si>
    <t>742H31</t>
  </si>
  <si>
    <t>KABEL NN ČTYŘ- A PĚTIŽÍLOVÝ CU S PLASTOVOU IZOLACÍ STÍNĚNÝ DO 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</si>
  <si>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</si>
  <si>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742I12</t>
  </si>
  <si>
    <t>KABEL NN CU OVLÁDACÍ 7-12ŽÍLOVÝ OD 4 DO 6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</si>
  <si>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</si>
  <si>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742M12</t>
  </si>
  <si>
    <t>UKONČENÍ 7-12ŽÍLOVÉHO KABELU V ROZVADĚČI NEBO NA PŘÍSTROJI OD 4 DO 6 MM2</t>
  </si>
  <si>
    <t>742N11</t>
  </si>
  <si>
    <t>742P13</t>
  </si>
  <si>
    <t>ZATAŽENÍ KABELU DO CHRÁNIČKY - KABEL DO 4 KG/M</t>
  </si>
  <si>
    <t>1. Položka obsahuje:    
 – montáž kabelu o váze do 4 kg/m do chráničky/ kolektoru    
2. Položka neobsahuje:    
 X    
3. Způsob měření:    
Měří se metr délkový.</t>
  </si>
  <si>
    <t>1. Položka obsahuje:    
 – veškeré příslušentsví    
2. Položka neobsahuje:    
 X    
3. Způsob měření:    
Udává se počet kusů kompletní konstrukce nebo práce.</t>
  </si>
  <si>
    <t>742P17</t>
  </si>
  <si>
    <t>VYHLEDÁNÍ STÁVAJÍCÍHO KABELU (MĚŘENÍ, SONDA)</t>
  </si>
  <si>
    <t>1. Položka obsahuje:    
 – vyhledání stávajícího kabelu vn/nn v obvodu žel. stanice, na trati vč. výkopu sondy a veškerého příslušenství    
2. Položka neobsahuje:    
 X    
3. Způsob měření:    
Udává se počet kusů kompletní konstrukce nebo práce.</t>
  </si>
  <si>
    <t>742Z23</t>
  </si>
  <si>
    <t>DEMONTÁŽ KABELOVÉHO VEDENÍ NN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</si>
  <si>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</si>
  <si>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743B12</t>
  </si>
  <si>
    <t>OVLADAČ PRO DÁLKOVÉ OVLÁDÁNÍ MOTOROVÝCH POHONŮ TRAKČNÍCH ODPOJOVAČŮ (DOÚO) OD 5 DO 8 KS</t>
  </si>
  <si>
    <t>1. Položka obsahuje:   
 – instalaci rozvaděče vč. zapojení, zhotovení výrobní dokumentace   
 – technický popis viz. projektová dokumentace   
2. Položka neobsahuje:   
 X   
3. Způsob měření:   
Udává se počet kusů kompletní konstrukce nebo práce.</t>
  </si>
  <si>
    <t>743B14</t>
  </si>
  <si>
    <t>OVLADAČ PRO DÁLKOVÉ OVLÁDÁNÍ MOTOROVÝCH POHONŮ TRAKČNÍCH ODPOJOVAČŮ (DOÚO) OD 13 DO 16 KS</t>
  </si>
  <si>
    <t>1. Položka obsahuje:    
 – instalaci rozvaděče vč. zapojení, zhotovení výrobní dokumentace    
 – technický popis viz. projektová dokumentace    
2. Položka neobsahuje:    
 X    
3. Způsob měření:    
Udává se počet kusů kompletní konstrukce nebo práce.</t>
  </si>
  <si>
    <t>1. Položka obsahuje:    
 – veškeré příslušenství včetně softwaru, oživení, nastavení, zhotovení výrobní dokumentace    
 – technický popis viz. projektová dokumentace    
2. Položka neobsahuje:    
 X    
3. Způsob měření:    
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</si>
  <si>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</si>
  <si>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</si>
  <si>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  
 – nastavení a seřízení systému, vybavení příslušným softwarem, včetně měření vstupních a výstupních údajů    
2. Položka neobsahuje:    
 X    
3. Způsob měření:    
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</si>
  <si>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</si>
  <si>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</si>
  <si>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>1. Položka obsahuje:   
 – instalaci rozvaděče vč. zapojení   
 – technický popis viz. projektová dokumentace   
2. Položka neobsahuje:   
 X   
3. Způsob měření:   
Udává se počet kusů kompletní konstrukce nebo práce.</t>
  </si>
  <si>
    <t>743B22</t>
  </si>
  <si>
    <t>SVORKOVNICOVÁ SKŘÍŇ PLASTOVÁ PRO DOÚO VNITŘNÍ OD 41 DO 80 SVOREK</t>
  </si>
  <si>
    <t>1. Položka obsahuje:   
 – instalaci skříně vč. veškerého příslušenství   
 – technický popis viz. projektová dokumentace   
2. Položka neobsahuje:   
 X   
3. Způsob měření:   
Udává se počet kusů kompletní konstrukce nebo práce.</t>
  </si>
  <si>
    <t>743Z61</t>
  </si>
  <si>
    <t>DEMONTÁŽ OVLADAČE PRO DOÚO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</si>
  <si>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</si>
  <si>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743Z62</t>
  </si>
  <si>
    <t>DEMONTÁŽ NAPÁJECÍ SOUPRAVY PRO NAPÁJENÍ OVLADAČŮ DOÚO</t>
  </si>
  <si>
    <t>743Z71</t>
  </si>
  <si>
    <t>DEMONTÁŽ KABELOVÉ SKŘÍNĚ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</si>
  <si>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</si>
  <si>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</si>
  <si>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747705</t>
  </si>
  <si>
    <t>MANIPULACE NA ZAŘÍZENÍCH PROVÁDĚNÉ PROVOZOVATELEM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</si>
  <si>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</si>
  <si>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747706</t>
  </si>
  <si>
    <t>ZJIŠŤOVÁNÍ STÁVAJÍCÍHO STAVU ROZVODŮ NN</t>
  </si>
  <si>
    <t>1. Položka obsahuje:    
 – cenu za prozkoumání stávajích rozvodů nn, přiřazení vývodových kabelů v rozvaděči nn k jejich zařízení a identifikaci způsobu napájení    
2. Položka neobsahuje:    
 X    
3. Způsob měření:    
Udává se čas v hodinách.</t>
  </si>
  <si>
    <t>R747701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</si>
  <si>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</si>
  <si>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R747702</t>
  </si>
  <si>
    <t>ÚPRAVA ZAPOJENÍ STÁVAJÍCÍCH KABELOVÝCH SKŘÍNÍ/ROZVADĚČŮ</t>
  </si>
  <si>
    <t>1. Položka obsahuje:   
 – cenu za veškeré náklady na provedení provizorních úprav zapojení stávajících kabelových skříní / rozvaděčů v průběhu výstavy ( pro montáž nových i provizorních kabelů, drobné úpravy výstroje apod. )   
2. Položka neobsahuje:   
 X   
3. Způsob měření:   
Udává se čas v hodinách.</t>
  </si>
  <si>
    <t>R747703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</si>
  <si>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</si>
  <si>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R747704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</si>
  <si>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</si>
  <si>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R7477X</t>
  </si>
  <si>
    <t>DOZOR PRACOVNÍKŮ OŘ</t>
  </si>
  <si>
    <t>D.3</t>
  </si>
  <si>
    <t>D.9.8</t>
  </si>
  <si>
    <t xml:space="preserve">SO 98-98 – Všeobecný objekt </t>
  </si>
  <si>
    <t>Dokumentace stavby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</si>
  <si>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</si>
  <si>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</si>
  <si>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</si>
  <si>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</si>
  <si>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 xml:space="preserve">v předepsaném rozsahu a počtu dle VTP a ZTP  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</si>
  <si>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</si>
  <si>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</si>
  <si>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</si>
  <si>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</si>
  <si>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</si>
  <si>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</si>
  <si>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</si>
  <si>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</si>
  <si>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</si>
  <si>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</si>
  <si>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</si>
  <si>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</si>
  <si>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</si>
  <si>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</si>
  <si>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</si>
  <si>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</si>
  <si>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Dopracování dokumentace pro provádění stavby - sdělovací zařízení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</si>
  <si>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PS: D.1</t>
  </si>
  <si>
    <t>VSEOB007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</si>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</sst>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>
      <selection activeCell="B24" sqref="B24"/>
    </sheetView>
  </sheetViews>
  <sheetFormatPr defaultRowHeight="15" x14ac:dyDescent="0.25"/>
  <cols>
    <col min="1" max="1" width="18.42578125" customWidth="1"/>
    <col min="2" max="2" width="64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6" t="s">
        <v>2</v>
      </c>
      <c r="C2" s="3"/>
      <c r="D2" s="3"/>
      <c r="E2" s="3"/>
    </row>
    <row r="3" spans="1:5" x14ac:dyDescent="0.25">
      <c r="A3" s="3"/>
      <c r="B3" s="27"/>
      <c r="C3" s="3"/>
      <c r="D3" s="3"/>
      <c r="E3" s="3"/>
    </row>
    <row r="4" spans="1:5" x14ac:dyDescent="0.25">
      <c r="A4" s="3"/>
      <c r="B4" s="26" t="s">
        <v>3</v>
      </c>
      <c r="C4" s="27"/>
      <c r="D4" s="27"/>
      <c r="E4" s="2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'D.1D.1.2PS 20-14-01'!I3</f>
        <v>0</v>
      </c>
      <c r="D10" s="9">
        <f>SUMIFS('D.1D.1.2PS 20-14-01'!O:O,'D.1D.1.2PS 20-14-01'!A:A,"P")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'D.1D.1.2PS 20-14-02'!I3</f>
        <v>0</v>
      </c>
      <c r="D11" s="9">
        <f>SUMIFS('D.1D.1.2PS 20-14-02'!O:O,'D.1D.1.2PS 20-14-02'!A:A,"P")</f>
        <v>0</v>
      </c>
      <c r="E11" s="9">
        <f>C11+D11</f>
        <v>0</v>
      </c>
    </row>
    <row r="12" spans="1:5" ht="15" customHeight="1" x14ac:dyDescent="0.25">
      <c r="A12" s="8" t="s">
        <v>15</v>
      </c>
      <c r="B12" s="8" t="s">
        <v>16</v>
      </c>
      <c r="C12" s="9">
        <f>'D.1D.1.3PS 20-05-01'!I3</f>
        <v>0</v>
      </c>
      <c r="D12" s="9">
        <f>SUMIFS('D.1D.1.3PS 20-05-01'!O:O,'D.1D.1.3PS 20-05-01'!A:A,"P")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'D.2D.2.3.6SO 20-06-01'!I3</f>
        <v>0</v>
      </c>
      <c r="D13" s="9">
        <f>SUMIFS('D.2D.2.3.6SO 20-06-01'!O:O,'D.2D.2.3.6SO 20-06-01'!A:A,"P")</f>
        <v>0</v>
      </c>
      <c r="E13" s="9">
        <f>C13+D13</f>
        <v>0</v>
      </c>
    </row>
    <row r="14" spans="1:5" x14ac:dyDescent="0.25">
      <c r="A14" s="8" t="s">
        <v>19</v>
      </c>
      <c r="B14" s="8" t="s">
        <v>20</v>
      </c>
      <c r="C14" s="9">
        <f>'D.3D.9.8SO 98-98'!I3</f>
        <v>0</v>
      </c>
      <c r="D14" s="9">
        <f>SUMIFS('D.3D.9.8SO 98-98'!O:O,'D.3D.9.8SO 98-98'!A:A,"P")</f>
        <v>0</v>
      </c>
      <c r="E14" s="9">
        <f>C14+D14</f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31"/>
  <sheetViews>
    <sheetView topLeftCell="B1" zoomScaleNormal="100" workbookViewId="0">
      <selection activeCell="E29" sqref="E2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29" t="s">
        <v>24</v>
      </c>
      <c r="D3" s="30"/>
      <c r="E3" s="11" t="s">
        <v>25</v>
      </c>
      <c r="F3" s="3"/>
      <c r="G3" s="3"/>
      <c r="H3" s="12" t="s">
        <v>11</v>
      </c>
      <c r="I3" s="13">
        <f>SUMIFS(I10:I231,A10:A231,"SD")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29" t="s">
        <v>28</v>
      </c>
      <c r="D4" s="30"/>
      <c r="E4" s="11" t="s">
        <v>29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30</v>
      </c>
      <c r="B5" s="11" t="s">
        <v>27</v>
      </c>
      <c r="C5" s="29" t="s">
        <v>31</v>
      </c>
      <c r="D5" s="30"/>
      <c r="E5" s="11" t="s">
        <v>32</v>
      </c>
      <c r="F5" s="3"/>
      <c r="G5" s="3"/>
      <c r="H5" s="3"/>
      <c r="I5" s="3"/>
      <c r="O5">
        <v>0.21</v>
      </c>
    </row>
    <row r="6" spans="1:16" x14ac:dyDescent="0.25">
      <c r="A6" t="s">
        <v>33</v>
      </c>
      <c r="B6" s="11" t="s">
        <v>34</v>
      </c>
      <c r="C6" s="29" t="s">
        <v>11</v>
      </c>
      <c r="D6" s="30"/>
      <c r="E6" s="11" t="s">
        <v>12</v>
      </c>
      <c r="F6" s="3"/>
      <c r="G6" s="3"/>
      <c r="H6" s="3"/>
      <c r="I6" s="3"/>
    </row>
    <row r="7" spans="1:16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43</v>
      </c>
      <c r="I8" s="7" t="s">
        <v>44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45</v>
      </c>
      <c r="B10" s="14"/>
      <c r="C10" s="15" t="s">
        <v>46</v>
      </c>
      <c r="D10" s="14"/>
      <c r="E10" s="14" t="s">
        <v>47</v>
      </c>
      <c r="F10" s="14"/>
      <c r="G10" s="14"/>
      <c r="H10" s="14"/>
      <c r="I10" s="16">
        <f>SUMIFS(I11:I20,A11:A20,"P")</f>
        <v>0</v>
      </c>
    </row>
    <row r="11" spans="1:16" ht="45" x14ac:dyDescent="0.25">
      <c r="A11" s="17" t="s">
        <v>48</v>
      </c>
      <c r="B11" s="17">
        <v>1</v>
      </c>
      <c r="C11" s="18" t="s">
        <v>49</v>
      </c>
      <c r="D11" t="s">
        <v>50</v>
      </c>
      <c r="E11" s="19" t="s">
        <v>51</v>
      </c>
      <c r="F11" s="20" t="s">
        <v>52</v>
      </c>
      <c r="G11" s="21">
        <v>0.5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53</v>
      </c>
      <c r="E12" s="24"/>
    </row>
    <row r="13" spans="1:16" x14ac:dyDescent="0.25">
      <c r="A13" s="17" t="s">
        <v>54</v>
      </c>
      <c r="E13" s="25" t="s">
        <v>55</v>
      </c>
    </row>
    <row r="14" spans="1:16" x14ac:dyDescent="0.25">
      <c r="A14" s="17" t="s">
        <v>54</v>
      </c>
      <c r="E14" s="25" t="s">
        <v>56</v>
      </c>
    </row>
    <row r="15" spans="1:16" x14ac:dyDescent="0.25">
      <c r="A15" s="17" t="s">
        <v>57</v>
      </c>
      <c r="E15" s="24"/>
    </row>
    <row r="16" spans="1:16" ht="45" x14ac:dyDescent="0.25">
      <c r="A16" s="17" t="s">
        <v>48</v>
      </c>
      <c r="B16" s="17">
        <v>2</v>
      </c>
      <c r="C16" s="18" t="s">
        <v>58</v>
      </c>
      <c r="D16" t="s">
        <v>50</v>
      </c>
      <c r="E16" s="19" t="s">
        <v>59</v>
      </c>
      <c r="F16" s="20" t="s">
        <v>52</v>
      </c>
      <c r="G16" s="21">
        <v>0.7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53</v>
      </c>
      <c r="E17" s="24"/>
    </row>
    <row r="18" spans="1:16" x14ac:dyDescent="0.25">
      <c r="A18" s="17" t="s">
        <v>54</v>
      </c>
      <c r="E18" s="25" t="s">
        <v>55</v>
      </c>
    </row>
    <row r="19" spans="1:16" x14ac:dyDescent="0.25">
      <c r="A19" s="17" t="s">
        <v>54</v>
      </c>
      <c r="E19" s="25" t="s">
        <v>60</v>
      </c>
    </row>
    <row r="20" spans="1:16" x14ac:dyDescent="0.25">
      <c r="A20" s="17" t="s">
        <v>57</v>
      </c>
      <c r="E20" s="24"/>
    </row>
    <row r="21" spans="1:16" x14ac:dyDescent="0.25">
      <c r="A21" s="14" t="s">
        <v>45</v>
      </c>
      <c r="B21" s="14"/>
      <c r="C21" s="15" t="s">
        <v>61</v>
      </c>
      <c r="D21" s="14"/>
      <c r="E21" s="14" t="s">
        <v>62</v>
      </c>
      <c r="F21" s="14"/>
      <c r="G21" s="14"/>
      <c r="H21" s="14"/>
      <c r="I21" s="16">
        <f>SUMIFS(I22:I231,A22:A231,"P")</f>
        <v>0</v>
      </c>
    </row>
    <row r="22" spans="1:16" x14ac:dyDescent="0.25">
      <c r="A22" s="17" t="s">
        <v>48</v>
      </c>
      <c r="B22" s="17">
        <v>3</v>
      </c>
      <c r="C22" s="18" t="s">
        <v>63</v>
      </c>
      <c r="D22" t="s">
        <v>50</v>
      </c>
      <c r="E22" s="19" t="s">
        <v>64</v>
      </c>
      <c r="F22" s="20" t="s">
        <v>65</v>
      </c>
      <c r="G22" s="21">
        <v>3</v>
      </c>
      <c r="H22" s="22">
        <v>0</v>
      </c>
      <c r="I22" s="22">
        <f>ROUND(G22*H22,P4)</f>
        <v>0</v>
      </c>
      <c r="O22" s="23">
        <f>I22*0.21</f>
        <v>0</v>
      </c>
      <c r="P22">
        <v>3</v>
      </c>
    </row>
    <row r="23" spans="1:16" x14ac:dyDescent="0.25">
      <c r="A23" s="17" t="s">
        <v>53</v>
      </c>
      <c r="E23" s="24"/>
    </row>
    <row r="24" spans="1:16" x14ac:dyDescent="0.25">
      <c r="A24" s="17" t="s">
        <v>54</v>
      </c>
      <c r="E24" s="25" t="s">
        <v>55</v>
      </c>
    </row>
    <row r="25" spans="1:16" x14ac:dyDescent="0.25">
      <c r="A25" s="17" t="s">
        <v>54</v>
      </c>
      <c r="E25" s="25" t="s">
        <v>66</v>
      </c>
    </row>
    <row r="26" spans="1:16" x14ac:dyDescent="0.25">
      <c r="A26" s="17" t="s">
        <v>57</v>
      </c>
      <c r="E26" s="24"/>
    </row>
    <row r="27" spans="1:16" x14ac:dyDescent="0.25">
      <c r="A27" s="17" t="s">
        <v>48</v>
      </c>
      <c r="B27" s="17">
        <v>4</v>
      </c>
      <c r="C27" s="18" t="s">
        <v>67</v>
      </c>
      <c r="D27" t="s">
        <v>50</v>
      </c>
      <c r="E27" s="19" t="s">
        <v>68</v>
      </c>
      <c r="F27" s="20" t="s">
        <v>65</v>
      </c>
      <c r="G27" s="21">
        <v>8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53</v>
      </c>
      <c r="E28" s="24"/>
    </row>
    <row r="29" spans="1:16" x14ac:dyDescent="0.25">
      <c r="A29" s="17" t="s">
        <v>54</v>
      </c>
      <c r="E29" s="25" t="s">
        <v>55</v>
      </c>
    </row>
    <row r="30" spans="1:16" x14ac:dyDescent="0.25">
      <c r="A30" s="17" t="s">
        <v>54</v>
      </c>
      <c r="E30" s="25" t="s">
        <v>69</v>
      </c>
    </row>
    <row r="31" spans="1:16" x14ac:dyDescent="0.25">
      <c r="A31" s="17" t="s">
        <v>57</v>
      </c>
      <c r="E31" s="24"/>
    </row>
    <row r="32" spans="1:16" x14ac:dyDescent="0.25">
      <c r="A32" s="17" t="s">
        <v>48</v>
      </c>
      <c r="B32" s="17">
        <v>5</v>
      </c>
      <c r="C32" s="18" t="s">
        <v>70</v>
      </c>
      <c r="D32" t="s">
        <v>50</v>
      </c>
      <c r="E32" s="19" t="s">
        <v>71</v>
      </c>
      <c r="F32" s="20" t="s">
        <v>65</v>
      </c>
      <c r="G32" s="21">
        <v>5</v>
      </c>
      <c r="H32" s="22">
        <v>0</v>
      </c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53</v>
      </c>
      <c r="E33" s="24"/>
    </row>
    <row r="34" spans="1:16" x14ac:dyDescent="0.25">
      <c r="A34" s="17" t="s">
        <v>54</v>
      </c>
      <c r="E34" s="25" t="s">
        <v>55</v>
      </c>
    </row>
    <row r="35" spans="1:16" x14ac:dyDescent="0.25">
      <c r="A35" s="17" t="s">
        <v>54</v>
      </c>
      <c r="E35" s="25" t="s">
        <v>72</v>
      </c>
    </row>
    <row r="36" spans="1:16" x14ac:dyDescent="0.25">
      <c r="A36" s="17" t="s">
        <v>57</v>
      </c>
      <c r="E36" s="24"/>
    </row>
    <row r="37" spans="1:16" x14ac:dyDescent="0.25">
      <c r="A37" s="17" t="s">
        <v>48</v>
      </c>
      <c r="B37" s="17">
        <v>6</v>
      </c>
      <c r="C37" s="18" t="s">
        <v>73</v>
      </c>
      <c r="D37" t="s">
        <v>50</v>
      </c>
      <c r="E37" s="19" t="s">
        <v>74</v>
      </c>
      <c r="F37" s="20" t="s">
        <v>75</v>
      </c>
      <c r="G37" s="21">
        <v>25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53</v>
      </c>
      <c r="E38" s="24"/>
    </row>
    <row r="39" spans="1:16" x14ac:dyDescent="0.25">
      <c r="A39" s="17" t="s">
        <v>54</v>
      </c>
      <c r="E39" s="25" t="s">
        <v>55</v>
      </c>
    </row>
    <row r="40" spans="1:16" x14ac:dyDescent="0.25">
      <c r="A40" s="17" t="s">
        <v>54</v>
      </c>
      <c r="E40" s="25" t="s">
        <v>76</v>
      </c>
    </row>
    <row r="41" spans="1:16" x14ac:dyDescent="0.25">
      <c r="A41" s="17" t="s">
        <v>57</v>
      </c>
      <c r="E41" s="24"/>
    </row>
    <row r="42" spans="1:16" x14ac:dyDescent="0.25">
      <c r="A42" s="17" t="s">
        <v>48</v>
      </c>
      <c r="B42" s="17">
        <v>7</v>
      </c>
      <c r="C42" s="18" t="s">
        <v>77</v>
      </c>
      <c r="D42" t="s">
        <v>50</v>
      </c>
      <c r="E42" s="19" t="s">
        <v>78</v>
      </c>
      <c r="F42" s="20" t="s">
        <v>65</v>
      </c>
      <c r="G42" s="21">
        <v>16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53</v>
      </c>
      <c r="E43" s="24"/>
    </row>
    <row r="44" spans="1:16" x14ac:dyDescent="0.25">
      <c r="A44" s="17" t="s">
        <v>54</v>
      </c>
      <c r="E44" s="25" t="s">
        <v>55</v>
      </c>
    </row>
    <row r="45" spans="1:16" x14ac:dyDescent="0.25">
      <c r="A45" s="17" t="s">
        <v>54</v>
      </c>
      <c r="E45" s="25" t="s">
        <v>79</v>
      </c>
    </row>
    <row r="46" spans="1:16" x14ac:dyDescent="0.25">
      <c r="A46" s="17" t="s">
        <v>57</v>
      </c>
      <c r="E46" s="24"/>
    </row>
    <row r="47" spans="1:16" x14ac:dyDescent="0.25">
      <c r="A47" s="17" t="s">
        <v>48</v>
      </c>
      <c r="B47" s="17">
        <v>8</v>
      </c>
      <c r="C47" s="18" t="s">
        <v>80</v>
      </c>
      <c r="D47" t="s">
        <v>50</v>
      </c>
      <c r="E47" s="19" t="s">
        <v>81</v>
      </c>
      <c r="F47" s="20" t="s">
        <v>82</v>
      </c>
      <c r="G47" s="21">
        <v>12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53</v>
      </c>
      <c r="E48" s="24"/>
    </row>
    <row r="49" spans="1:16" x14ac:dyDescent="0.25">
      <c r="A49" s="17" t="s">
        <v>54</v>
      </c>
      <c r="E49" s="25" t="s">
        <v>55</v>
      </c>
    </row>
    <row r="50" spans="1:16" x14ac:dyDescent="0.25">
      <c r="A50" s="17" t="s">
        <v>54</v>
      </c>
      <c r="E50" s="25" t="s">
        <v>83</v>
      </c>
    </row>
    <row r="51" spans="1:16" x14ac:dyDescent="0.25">
      <c r="A51" s="17" t="s">
        <v>57</v>
      </c>
      <c r="E51" s="24"/>
    </row>
    <row r="52" spans="1:16" x14ac:dyDescent="0.25">
      <c r="A52" s="17" t="s">
        <v>48</v>
      </c>
      <c r="B52" s="17">
        <v>9</v>
      </c>
      <c r="C52" s="18" t="s">
        <v>84</v>
      </c>
      <c r="D52" t="s">
        <v>50</v>
      </c>
      <c r="E52" s="19" t="s">
        <v>85</v>
      </c>
      <c r="F52" s="20" t="s">
        <v>86</v>
      </c>
      <c r="G52" s="21">
        <v>4</v>
      </c>
      <c r="H52" s="22">
        <v>0</v>
      </c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53</v>
      </c>
      <c r="E53" s="24"/>
    </row>
    <row r="54" spans="1:16" x14ac:dyDescent="0.25">
      <c r="A54" s="17" t="s">
        <v>54</v>
      </c>
      <c r="E54" s="25" t="s">
        <v>55</v>
      </c>
    </row>
    <row r="55" spans="1:16" x14ac:dyDescent="0.25">
      <c r="A55" s="17" t="s">
        <v>54</v>
      </c>
      <c r="E55" s="25" t="s">
        <v>87</v>
      </c>
    </row>
    <row r="56" spans="1:16" x14ac:dyDescent="0.25">
      <c r="A56" s="17" t="s">
        <v>57</v>
      </c>
      <c r="E56" s="24"/>
    </row>
    <row r="57" spans="1:16" x14ac:dyDescent="0.25">
      <c r="A57" s="17" t="s">
        <v>48</v>
      </c>
      <c r="B57" s="17">
        <v>10</v>
      </c>
      <c r="C57" s="18" t="s">
        <v>88</v>
      </c>
      <c r="D57" t="s">
        <v>50</v>
      </c>
      <c r="E57" s="19" t="s">
        <v>89</v>
      </c>
      <c r="F57" s="20" t="s">
        <v>75</v>
      </c>
      <c r="G57" s="21">
        <v>40</v>
      </c>
      <c r="H57" s="22">
        <v>0</v>
      </c>
      <c r="I57" s="22">
        <f>ROUND(G57*H57,P4)</f>
        <v>0</v>
      </c>
      <c r="O57" s="23">
        <f>I57*0.21</f>
        <v>0</v>
      </c>
      <c r="P57">
        <v>3</v>
      </c>
    </row>
    <row r="58" spans="1:16" x14ac:dyDescent="0.25">
      <c r="A58" s="17" t="s">
        <v>53</v>
      </c>
      <c r="E58" s="24"/>
    </row>
    <row r="59" spans="1:16" x14ac:dyDescent="0.25">
      <c r="A59" s="17" t="s">
        <v>54</v>
      </c>
      <c r="E59" s="25" t="s">
        <v>55</v>
      </c>
    </row>
    <row r="60" spans="1:16" x14ac:dyDescent="0.25">
      <c r="A60" s="17" t="s">
        <v>54</v>
      </c>
      <c r="E60" s="25" t="s">
        <v>90</v>
      </c>
    </row>
    <row r="61" spans="1:16" x14ac:dyDescent="0.25">
      <c r="A61" s="17" t="s">
        <v>57</v>
      </c>
      <c r="E61" s="24"/>
    </row>
    <row r="62" spans="1:16" x14ac:dyDescent="0.25">
      <c r="A62" s="17" t="s">
        <v>48</v>
      </c>
      <c r="B62" s="17">
        <v>11</v>
      </c>
      <c r="C62" s="18" t="s">
        <v>91</v>
      </c>
      <c r="D62" t="s">
        <v>50</v>
      </c>
      <c r="E62" s="19" t="s">
        <v>92</v>
      </c>
      <c r="F62" s="20" t="s">
        <v>75</v>
      </c>
      <c r="G62" s="21">
        <v>25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53</v>
      </c>
      <c r="E63" s="24"/>
    </row>
    <row r="64" spans="1:16" x14ac:dyDescent="0.25">
      <c r="A64" s="17" t="s">
        <v>54</v>
      </c>
      <c r="E64" s="25" t="s">
        <v>55</v>
      </c>
    </row>
    <row r="65" spans="1:16" x14ac:dyDescent="0.25">
      <c r="A65" s="17" t="s">
        <v>54</v>
      </c>
      <c r="E65" s="25" t="s">
        <v>76</v>
      </c>
    </row>
    <row r="66" spans="1:16" x14ac:dyDescent="0.25">
      <c r="A66" s="17" t="s">
        <v>57</v>
      </c>
      <c r="E66" s="24"/>
    </row>
    <row r="67" spans="1:16" x14ac:dyDescent="0.25">
      <c r="A67" s="17" t="s">
        <v>48</v>
      </c>
      <c r="B67" s="17">
        <v>12</v>
      </c>
      <c r="C67" s="18" t="s">
        <v>93</v>
      </c>
      <c r="D67" t="s">
        <v>50</v>
      </c>
      <c r="E67" s="19" t="s">
        <v>94</v>
      </c>
      <c r="F67" s="20" t="s">
        <v>75</v>
      </c>
      <c r="G67" s="21">
        <v>30</v>
      </c>
      <c r="H67" s="22">
        <v>0</v>
      </c>
      <c r="I67" s="22">
        <f>ROUND(G67*H67,P4)</f>
        <v>0</v>
      </c>
      <c r="O67" s="23">
        <f>I67*0.21</f>
        <v>0</v>
      </c>
      <c r="P67">
        <v>3</v>
      </c>
    </row>
    <row r="68" spans="1:16" x14ac:dyDescent="0.25">
      <c r="A68" s="17" t="s">
        <v>53</v>
      </c>
      <c r="E68" s="24"/>
    </row>
    <row r="69" spans="1:16" x14ac:dyDescent="0.25">
      <c r="A69" s="17" t="s">
        <v>54</v>
      </c>
      <c r="E69" s="25" t="s">
        <v>55</v>
      </c>
    </row>
    <row r="70" spans="1:16" x14ac:dyDescent="0.25">
      <c r="A70" s="17" t="s">
        <v>54</v>
      </c>
      <c r="E70" s="25" t="s">
        <v>95</v>
      </c>
    </row>
    <row r="71" spans="1:16" x14ac:dyDescent="0.25">
      <c r="A71" s="17" t="s">
        <v>57</v>
      </c>
      <c r="E71" s="24"/>
    </row>
    <row r="72" spans="1:16" x14ac:dyDescent="0.25">
      <c r="A72" s="17" t="s">
        <v>48</v>
      </c>
      <c r="B72" s="17">
        <v>13</v>
      </c>
      <c r="C72" s="18" t="s">
        <v>96</v>
      </c>
      <c r="D72" t="s">
        <v>50</v>
      </c>
      <c r="E72" s="19" t="s">
        <v>97</v>
      </c>
      <c r="F72" s="20" t="s">
        <v>75</v>
      </c>
      <c r="G72" s="21">
        <v>30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53</v>
      </c>
      <c r="E73" s="24"/>
    </row>
    <row r="74" spans="1:16" x14ac:dyDescent="0.25">
      <c r="A74" s="17" t="s">
        <v>54</v>
      </c>
      <c r="E74" s="25" t="s">
        <v>55</v>
      </c>
    </row>
    <row r="75" spans="1:16" x14ac:dyDescent="0.25">
      <c r="A75" s="17" t="s">
        <v>54</v>
      </c>
      <c r="E75" s="25" t="s">
        <v>95</v>
      </c>
    </row>
    <row r="76" spans="1:16" x14ac:dyDescent="0.25">
      <c r="A76" s="17" t="s">
        <v>57</v>
      </c>
      <c r="E76" s="24"/>
    </row>
    <row r="77" spans="1:16" ht="30" x14ac:dyDescent="0.25">
      <c r="A77" s="17" t="s">
        <v>48</v>
      </c>
      <c r="B77" s="17">
        <v>14</v>
      </c>
      <c r="C77" s="18" t="s">
        <v>98</v>
      </c>
      <c r="D77" t="s">
        <v>50</v>
      </c>
      <c r="E77" s="19" t="s">
        <v>99</v>
      </c>
      <c r="F77" s="20" t="s">
        <v>75</v>
      </c>
      <c r="G77" s="21">
        <v>3</v>
      </c>
      <c r="H77" s="22">
        <v>0</v>
      </c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53</v>
      </c>
      <c r="E78" s="24"/>
    </row>
    <row r="79" spans="1:16" x14ac:dyDescent="0.25">
      <c r="A79" s="17" t="s">
        <v>54</v>
      </c>
      <c r="E79" s="25" t="s">
        <v>55</v>
      </c>
    </row>
    <row r="80" spans="1:16" x14ac:dyDescent="0.25">
      <c r="A80" s="17" t="s">
        <v>54</v>
      </c>
      <c r="E80" s="25" t="s">
        <v>66</v>
      </c>
    </row>
    <row r="81" spans="1:16" x14ac:dyDescent="0.25">
      <c r="A81" s="17" t="s">
        <v>57</v>
      </c>
      <c r="E81" s="24"/>
    </row>
    <row r="82" spans="1:16" ht="30" x14ac:dyDescent="0.25">
      <c r="A82" s="17" t="s">
        <v>48</v>
      </c>
      <c r="B82" s="17">
        <v>15</v>
      </c>
      <c r="C82" s="18" t="s">
        <v>100</v>
      </c>
      <c r="D82" t="s">
        <v>50</v>
      </c>
      <c r="E82" s="19" t="s">
        <v>101</v>
      </c>
      <c r="F82" s="20" t="s">
        <v>86</v>
      </c>
      <c r="G82" s="21">
        <v>1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53</v>
      </c>
      <c r="E83" s="24"/>
    </row>
    <row r="84" spans="1:16" x14ac:dyDescent="0.25">
      <c r="A84" s="17" t="s">
        <v>54</v>
      </c>
      <c r="E84" s="25" t="s">
        <v>55</v>
      </c>
    </row>
    <row r="85" spans="1:16" x14ac:dyDescent="0.25">
      <c r="A85" s="17" t="s">
        <v>54</v>
      </c>
      <c r="E85" s="25" t="s">
        <v>102</v>
      </c>
    </row>
    <row r="86" spans="1:16" x14ac:dyDescent="0.25">
      <c r="A86" s="17" t="s">
        <v>57</v>
      </c>
      <c r="E86" s="24"/>
    </row>
    <row r="87" spans="1:16" x14ac:dyDescent="0.25">
      <c r="A87" s="17" t="s">
        <v>48</v>
      </c>
      <c r="B87" s="17">
        <v>16</v>
      </c>
      <c r="C87" s="18" t="s">
        <v>103</v>
      </c>
      <c r="D87" t="s">
        <v>50</v>
      </c>
      <c r="E87" s="19" t="s">
        <v>104</v>
      </c>
      <c r="F87" s="20" t="s">
        <v>86</v>
      </c>
      <c r="G87" s="21">
        <v>3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53</v>
      </c>
      <c r="E88" s="24"/>
    </row>
    <row r="89" spans="1:16" x14ac:dyDescent="0.25">
      <c r="A89" s="17" t="s">
        <v>54</v>
      </c>
      <c r="E89" s="25" t="s">
        <v>55</v>
      </c>
    </row>
    <row r="90" spans="1:16" x14ac:dyDescent="0.25">
      <c r="A90" s="17" t="s">
        <v>54</v>
      </c>
      <c r="E90" s="25" t="s">
        <v>66</v>
      </c>
    </row>
    <row r="91" spans="1:16" x14ac:dyDescent="0.25">
      <c r="A91" s="17" t="s">
        <v>57</v>
      </c>
      <c r="E91" s="24"/>
    </row>
    <row r="92" spans="1:16" ht="30" x14ac:dyDescent="0.25">
      <c r="A92" s="17" t="s">
        <v>48</v>
      </c>
      <c r="B92" s="17">
        <v>17</v>
      </c>
      <c r="C92" s="18" t="s">
        <v>105</v>
      </c>
      <c r="D92" t="s">
        <v>50</v>
      </c>
      <c r="E92" s="19" t="s">
        <v>106</v>
      </c>
      <c r="F92" s="20" t="s">
        <v>86</v>
      </c>
      <c r="G92" s="21">
        <v>3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53</v>
      </c>
      <c r="E93" s="24"/>
    </row>
    <row r="94" spans="1:16" x14ac:dyDescent="0.25">
      <c r="A94" s="17" t="s">
        <v>54</v>
      </c>
      <c r="E94" s="25" t="s">
        <v>55</v>
      </c>
    </row>
    <row r="95" spans="1:16" x14ac:dyDescent="0.25">
      <c r="A95" s="17" t="s">
        <v>54</v>
      </c>
      <c r="E95" s="25" t="s">
        <v>66</v>
      </c>
    </row>
    <row r="96" spans="1:16" x14ac:dyDescent="0.25">
      <c r="A96" s="17" t="s">
        <v>57</v>
      </c>
      <c r="E96" s="24"/>
    </row>
    <row r="97" spans="1:16" x14ac:dyDescent="0.25">
      <c r="A97" s="17" t="s">
        <v>48</v>
      </c>
      <c r="B97" s="17">
        <v>18</v>
      </c>
      <c r="C97" s="18" t="s">
        <v>107</v>
      </c>
      <c r="D97" t="s">
        <v>50</v>
      </c>
      <c r="E97" s="19" t="s">
        <v>108</v>
      </c>
      <c r="F97" s="20" t="s">
        <v>109</v>
      </c>
      <c r="G97" s="21">
        <v>1.8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53</v>
      </c>
      <c r="E98" s="24"/>
    </row>
    <row r="99" spans="1:16" x14ac:dyDescent="0.25">
      <c r="A99" s="17" t="s">
        <v>54</v>
      </c>
      <c r="E99" s="25" t="s">
        <v>55</v>
      </c>
    </row>
    <row r="100" spans="1:16" x14ac:dyDescent="0.25">
      <c r="A100" s="17" t="s">
        <v>54</v>
      </c>
      <c r="E100" s="25" t="s">
        <v>110</v>
      </c>
    </row>
    <row r="101" spans="1:16" x14ac:dyDescent="0.25">
      <c r="A101" s="17" t="s">
        <v>57</v>
      </c>
      <c r="E101" s="24"/>
    </row>
    <row r="102" spans="1:16" x14ac:dyDescent="0.25">
      <c r="A102" s="17" t="s">
        <v>48</v>
      </c>
      <c r="B102" s="17">
        <v>19</v>
      </c>
      <c r="C102" s="18" t="s">
        <v>111</v>
      </c>
      <c r="D102" t="s">
        <v>50</v>
      </c>
      <c r="E102" s="19" t="s">
        <v>112</v>
      </c>
      <c r="F102" s="20" t="s">
        <v>75</v>
      </c>
      <c r="G102" s="21">
        <v>95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53</v>
      </c>
      <c r="E103" s="24"/>
    </row>
    <row r="104" spans="1:16" x14ac:dyDescent="0.25">
      <c r="A104" s="17" t="s">
        <v>54</v>
      </c>
      <c r="E104" s="25" t="s">
        <v>55</v>
      </c>
    </row>
    <row r="105" spans="1:16" x14ac:dyDescent="0.25">
      <c r="A105" s="17" t="s">
        <v>54</v>
      </c>
      <c r="E105" s="25" t="s">
        <v>113</v>
      </c>
    </row>
    <row r="106" spans="1:16" x14ac:dyDescent="0.25">
      <c r="A106" s="17" t="s">
        <v>57</v>
      </c>
      <c r="E106" s="24"/>
    </row>
    <row r="107" spans="1:16" x14ac:dyDescent="0.25">
      <c r="A107" s="17" t="s">
        <v>48</v>
      </c>
      <c r="B107" s="17">
        <v>20</v>
      </c>
      <c r="C107" s="18" t="s">
        <v>114</v>
      </c>
      <c r="D107" t="s">
        <v>50</v>
      </c>
      <c r="E107" s="19" t="s">
        <v>115</v>
      </c>
      <c r="F107" s="20" t="s">
        <v>75</v>
      </c>
      <c r="G107" s="21">
        <v>150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53</v>
      </c>
      <c r="E108" s="24"/>
    </row>
    <row r="109" spans="1:16" x14ac:dyDescent="0.25">
      <c r="A109" s="17" t="s">
        <v>54</v>
      </c>
      <c r="E109" s="25" t="s">
        <v>55</v>
      </c>
    </row>
    <row r="110" spans="1:16" x14ac:dyDescent="0.25">
      <c r="A110" s="17" t="s">
        <v>54</v>
      </c>
      <c r="E110" s="25" t="s">
        <v>116</v>
      </c>
    </row>
    <row r="111" spans="1:16" x14ac:dyDescent="0.25">
      <c r="A111" s="17" t="s">
        <v>57</v>
      </c>
      <c r="E111" s="24"/>
    </row>
    <row r="112" spans="1:16" x14ac:dyDescent="0.25">
      <c r="A112" s="17" t="s">
        <v>48</v>
      </c>
      <c r="B112" s="17">
        <v>21</v>
      </c>
      <c r="C112" s="18" t="s">
        <v>117</v>
      </c>
      <c r="D112" t="s">
        <v>50</v>
      </c>
      <c r="E112" s="19" t="s">
        <v>118</v>
      </c>
      <c r="F112" s="20" t="s">
        <v>86</v>
      </c>
      <c r="G112" s="21">
        <v>1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53</v>
      </c>
      <c r="E113" s="24"/>
    </row>
    <row r="114" spans="1:16" x14ac:dyDescent="0.25">
      <c r="A114" s="17" t="s">
        <v>54</v>
      </c>
      <c r="E114" s="25" t="s">
        <v>55</v>
      </c>
    </row>
    <row r="115" spans="1:16" x14ac:dyDescent="0.25">
      <c r="A115" s="17" t="s">
        <v>54</v>
      </c>
      <c r="E115" s="25" t="s">
        <v>102</v>
      </c>
    </row>
    <row r="116" spans="1:16" x14ac:dyDescent="0.25">
      <c r="A116" s="17" t="s">
        <v>57</v>
      </c>
      <c r="E116" s="24"/>
    </row>
    <row r="117" spans="1:16" x14ac:dyDescent="0.25">
      <c r="A117" s="17" t="s">
        <v>48</v>
      </c>
      <c r="B117" s="17">
        <v>22</v>
      </c>
      <c r="C117" s="18" t="s">
        <v>119</v>
      </c>
      <c r="D117" t="s">
        <v>50</v>
      </c>
      <c r="E117" s="19" t="s">
        <v>120</v>
      </c>
      <c r="F117" s="20" t="s">
        <v>86</v>
      </c>
      <c r="G117" s="21">
        <v>1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53</v>
      </c>
      <c r="E118" s="24"/>
    </row>
    <row r="119" spans="1:16" x14ac:dyDescent="0.25">
      <c r="A119" s="17" t="s">
        <v>54</v>
      </c>
      <c r="E119" s="25" t="s">
        <v>55</v>
      </c>
    </row>
    <row r="120" spans="1:16" x14ac:dyDescent="0.25">
      <c r="A120" s="17" t="s">
        <v>54</v>
      </c>
      <c r="E120" s="25" t="s">
        <v>102</v>
      </c>
    </row>
    <row r="121" spans="1:16" x14ac:dyDescent="0.25">
      <c r="A121" s="17" t="s">
        <v>57</v>
      </c>
      <c r="E121" s="24"/>
    </row>
    <row r="122" spans="1:16" x14ac:dyDescent="0.25">
      <c r="A122" s="17" t="s">
        <v>48</v>
      </c>
      <c r="B122" s="17">
        <v>23</v>
      </c>
      <c r="C122" s="18" t="s">
        <v>121</v>
      </c>
      <c r="D122" t="s">
        <v>50</v>
      </c>
      <c r="E122" s="19" t="s">
        <v>122</v>
      </c>
      <c r="F122" s="20" t="s">
        <v>75</v>
      </c>
      <c r="G122" s="21">
        <v>95</v>
      </c>
      <c r="H122" s="22">
        <v>0</v>
      </c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53</v>
      </c>
      <c r="E123" s="24"/>
    </row>
    <row r="124" spans="1:16" x14ac:dyDescent="0.25">
      <c r="A124" s="17" t="s">
        <v>54</v>
      </c>
      <c r="E124" s="25" t="s">
        <v>55</v>
      </c>
    </row>
    <row r="125" spans="1:16" x14ac:dyDescent="0.25">
      <c r="A125" s="17" t="s">
        <v>54</v>
      </c>
      <c r="E125" s="25" t="s">
        <v>113</v>
      </c>
    </row>
    <row r="126" spans="1:16" x14ac:dyDescent="0.25">
      <c r="A126" s="17" t="s">
        <v>57</v>
      </c>
      <c r="E126" s="24"/>
    </row>
    <row r="127" spans="1:16" x14ac:dyDescent="0.25">
      <c r="A127" s="17" t="s">
        <v>48</v>
      </c>
      <c r="B127" s="17">
        <v>24</v>
      </c>
      <c r="C127" s="18" t="s">
        <v>123</v>
      </c>
      <c r="D127" t="s">
        <v>50</v>
      </c>
      <c r="E127" s="19" t="s">
        <v>124</v>
      </c>
      <c r="F127" s="20" t="s">
        <v>75</v>
      </c>
      <c r="G127" s="21">
        <v>95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53</v>
      </c>
      <c r="E128" s="24"/>
    </row>
    <row r="129" spans="1:16" x14ac:dyDescent="0.25">
      <c r="A129" s="17" t="s">
        <v>54</v>
      </c>
      <c r="E129" s="25" t="s">
        <v>55</v>
      </c>
    </row>
    <row r="130" spans="1:16" x14ac:dyDescent="0.25">
      <c r="A130" s="17" t="s">
        <v>54</v>
      </c>
      <c r="E130" s="25" t="s">
        <v>113</v>
      </c>
    </row>
    <row r="131" spans="1:16" x14ac:dyDescent="0.25">
      <c r="A131" s="17" t="s">
        <v>57</v>
      </c>
      <c r="E131" s="24"/>
    </row>
    <row r="132" spans="1:16" x14ac:dyDescent="0.25">
      <c r="A132" s="17" t="s">
        <v>48</v>
      </c>
      <c r="B132" s="17">
        <v>25</v>
      </c>
      <c r="C132" s="18" t="s">
        <v>125</v>
      </c>
      <c r="D132" t="s">
        <v>50</v>
      </c>
      <c r="E132" s="19" t="s">
        <v>126</v>
      </c>
      <c r="F132" s="20" t="s">
        <v>86</v>
      </c>
      <c r="G132" s="21">
        <v>4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53</v>
      </c>
      <c r="E133" s="24"/>
    </row>
    <row r="134" spans="1:16" x14ac:dyDescent="0.25">
      <c r="A134" s="17" t="s">
        <v>54</v>
      </c>
      <c r="E134" s="25" t="s">
        <v>55</v>
      </c>
    </row>
    <row r="135" spans="1:16" x14ac:dyDescent="0.25">
      <c r="A135" s="17" t="s">
        <v>54</v>
      </c>
      <c r="E135" s="25" t="s">
        <v>87</v>
      </c>
    </row>
    <row r="136" spans="1:16" x14ac:dyDescent="0.25">
      <c r="A136" s="17" t="s">
        <v>57</v>
      </c>
      <c r="E136" s="24"/>
    </row>
    <row r="137" spans="1:16" x14ac:dyDescent="0.25">
      <c r="A137" s="17" t="s">
        <v>48</v>
      </c>
      <c r="B137" s="17">
        <v>26</v>
      </c>
      <c r="C137" s="18" t="s">
        <v>127</v>
      </c>
      <c r="D137" t="s">
        <v>50</v>
      </c>
      <c r="E137" s="19" t="s">
        <v>128</v>
      </c>
      <c r="F137" s="20" t="s">
        <v>86</v>
      </c>
      <c r="G137" s="21">
        <v>4</v>
      </c>
      <c r="H137" s="22">
        <v>0</v>
      </c>
      <c r="I137" s="22">
        <f>ROUND(G137*H137,P4)</f>
        <v>0</v>
      </c>
      <c r="O137" s="23">
        <f>I137*0.21</f>
        <v>0</v>
      </c>
      <c r="P137">
        <v>3</v>
      </c>
    </row>
    <row r="138" spans="1:16" x14ac:dyDescent="0.25">
      <c r="A138" s="17" t="s">
        <v>53</v>
      </c>
      <c r="E138" s="24"/>
    </row>
    <row r="139" spans="1:16" x14ac:dyDescent="0.25">
      <c r="A139" s="17" t="s">
        <v>54</v>
      </c>
      <c r="E139" s="25" t="s">
        <v>55</v>
      </c>
    </row>
    <row r="140" spans="1:16" x14ac:dyDescent="0.25">
      <c r="A140" s="17" t="s">
        <v>54</v>
      </c>
      <c r="E140" s="25" t="s">
        <v>87</v>
      </c>
    </row>
    <row r="141" spans="1:16" x14ac:dyDescent="0.25">
      <c r="A141" s="17" t="s">
        <v>57</v>
      </c>
      <c r="E141" s="24"/>
    </row>
    <row r="142" spans="1:16" x14ac:dyDescent="0.25">
      <c r="A142" s="17" t="s">
        <v>48</v>
      </c>
      <c r="B142" s="17">
        <v>27</v>
      </c>
      <c r="C142" s="18" t="s">
        <v>129</v>
      </c>
      <c r="D142" t="s">
        <v>50</v>
      </c>
      <c r="E142" s="19" t="s">
        <v>130</v>
      </c>
      <c r="F142" s="20" t="s">
        <v>86</v>
      </c>
      <c r="G142" s="21">
        <v>1</v>
      </c>
      <c r="H142" s="22">
        <v>0</v>
      </c>
      <c r="I142" s="22">
        <f>ROUND(G142*H142,P4)</f>
        <v>0</v>
      </c>
      <c r="O142" s="23">
        <f>I142*0.21</f>
        <v>0</v>
      </c>
      <c r="P142">
        <v>3</v>
      </c>
    </row>
    <row r="143" spans="1:16" x14ac:dyDescent="0.25">
      <c r="A143" s="17" t="s">
        <v>53</v>
      </c>
      <c r="E143" s="24"/>
    </row>
    <row r="144" spans="1:16" x14ac:dyDescent="0.25">
      <c r="A144" s="17" t="s">
        <v>54</v>
      </c>
      <c r="E144" s="25" t="s">
        <v>55</v>
      </c>
    </row>
    <row r="145" spans="1:16" x14ac:dyDescent="0.25">
      <c r="A145" s="17" t="s">
        <v>54</v>
      </c>
      <c r="E145" s="25" t="s">
        <v>102</v>
      </c>
    </row>
    <row r="146" spans="1:16" x14ac:dyDescent="0.25">
      <c r="A146" s="17" t="s">
        <v>57</v>
      </c>
      <c r="E146" s="24"/>
    </row>
    <row r="147" spans="1:16" x14ac:dyDescent="0.25">
      <c r="A147" s="17" t="s">
        <v>48</v>
      </c>
      <c r="B147" s="17">
        <v>28</v>
      </c>
      <c r="C147" s="18" t="s">
        <v>131</v>
      </c>
      <c r="D147" t="s">
        <v>50</v>
      </c>
      <c r="E147" s="19" t="s">
        <v>132</v>
      </c>
      <c r="F147" s="20" t="s">
        <v>86</v>
      </c>
      <c r="G147" s="21">
        <v>1</v>
      </c>
      <c r="H147" s="22">
        <v>0</v>
      </c>
      <c r="I147" s="22">
        <f>ROUND(G147*H147,P4)</f>
        <v>0</v>
      </c>
      <c r="O147" s="23">
        <f>I147*0.21</f>
        <v>0</v>
      </c>
      <c r="P147">
        <v>3</v>
      </c>
    </row>
    <row r="148" spans="1:16" x14ac:dyDescent="0.25">
      <c r="A148" s="17" t="s">
        <v>53</v>
      </c>
      <c r="E148" s="24"/>
    </row>
    <row r="149" spans="1:16" x14ac:dyDescent="0.25">
      <c r="A149" s="17" t="s">
        <v>54</v>
      </c>
      <c r="E149" s="25" t="s">
        <v>55</v>
      </c>
    </row>
    <row r="150" spans="1:16" x14ac:dyDescent="0.25">
      <c r="A150" s="17" t="s">
        <v>54</v>
      </c>
      <c r="E150" s="25" t="s">
        <v>102</v>
      </c>
    </row>
    <row r="151" spans="1:16" x14ac:dyDescent="0.25">
      <c r="A151" s="17" t="s">
        <v>57</v>
      </c>
      <c r="E151" s="24"/>
    </row>
    <row r="152" spans="1:16" x14ac:dyDescent="0.25">
      <c r="A152" s="17" t="s">
        <v>48</v>
      </c>
      <c r="B152" s="17">
        <v>29</v>
      </c>
      <c r="C152" s="18" t="s">
        <v>133</v>
      </c>
      <c r="D152" t="s">
        <v>50</v>
      </c>
      <c r="E152" s="19" t="s">
        <v>134</v>
      </c>
      <c r="F152" s="20" t="s">
        <v>86</v>
      </c>
      <c r="G152" s="21">
        <v>1</v>
      </c>
      <c r="H152" s="22">
        <v>0</v>
      </c>
      <c r="I152" s="22">
        <f>ROUND(G152*H152,P4)</f>
        <v>0</v>
      </c>
      <c r="O152" s="23">
        <f>I152*0.21</f>
        <v>0</v>
      </c>
      <c r="P152">
        <v>3</v>
      </c>
    </row>
    <row r="153" spans="1:16" x14ac:dyDescent="0.25">
      <c r="A153" s="17" t="s">
        <v>53</v>
      </c>
      <c r="E153" s="24"/>
    </row>
    <row r="154" spans="1:16" x14ac:dyDescent="0.25">
      <c r="A154" s="17" t="s">
        <v>54</v>
      </c>
      <c r="E154" s="25" t="s">
        <v>55</v>
      </c>
    </row>
    <row r="155" spans="1:16" x14ac:dyDescent="0.25">
      <c r="A155" s="17" t="s">
        <v>54</v>
      </c>
      <c r="E155" s="25" t="s">
        <v>102</v>
      </c>
    </row>
    <row r="156" spans="1:16" x14ac:dyDescent="0.25">
      <c r="A156" s="17" t="s">
        <v>57</v>
      </c>
      <c r="E156" s="24"/>
    </row>
    <row r="157" spans="1:16" x14ac:dyDescent="0.25">
      <c r="A157" s="17" t="s">
        <v>48</v>
      </c>
      <c r="B157" s="17">
        <v>30</v>
      </c>
      <c r="C157" s="18" t="s">
        <v>135</v>
      </c>
      <c r="D157" t="s">
        <v>50</v>
      </c>
      <c r="E157" s="19" t="s">
        <v>136</v>
      </c>
      <c r="F157" s="20" t="s">
        <v>86</v>
      </c>
      <c r="G157" s="21">
        <v>1</v>
      </c>
      <c r="H157" s="22">
        <v>0</v>
      </c>
      <c r="I157" s="22">
        <f>ROUND(G157*H157,P4)</f>
        <v>0</v>
      </c>
      <c r="O157" s="23">
        <f>I157*0.21</f>
        <v>0</v>
      </c>
      <c r="P157">
        <v>3</v>
      </c>
    </row>
    <row r="158" spans="1:16" x14ac:dyDescent="0.25">
      <c r="A158" s="17" t="s">
        <v>53</v>
      </c>
      <c r="E158" s="24"/>
    </row>
    <row r="159" spans="1:16" x14ac:dyDescent="0.25">
      <c r="A159" s="17" t="s">
        <v>54</v>
      </c>
      <c r="E159" s="25" t="s">
        <v>55</v>
      </c>
    </row>
    <row r="160" spans="1:16" x14ac:dyDescent="0.25">
      <c r="A160" s="17" t="s">
        <v>54</v>
      </c>
      <c r="E160" s="25" t="s">
        <v>102</v>
      </c>
    </row>
    <row r="161" spans="1:16" x14ac:dyDescent="0.25">
      <c r="A161" s="17" t="s">
        <v>57</v>
      </c>
      <c r="E161" s="24"/>
    </row>
    <row r="162" spans="1:16" x14ac:dyDescent="0.25">
      <c r="A162" s="17" t="s">
        <v>48</v>
      </c>
      <c r="B162" s="17">
        <v>31</v>
      </c>
      <c r="C162" s="18" t="s">
        <v>137</v>
      </c>
      <c r="D162" t="s">
        <v>50</v>
      </c>
      <c r="E162" s="19" t="s">
        <v>138</v>
      </c>
      <c r="F162" s="20" t="s">
        <v>86</v>
      </c>
      <c r="G162" s="21">
        <v>1</v>
      </c>
      <c r="H162" s="22">
        <v>0</v>
      </c>
      <c r="I162" s="22">
        <f>ROUND(G162*H162,P4)</f>
        <v>0</v>
      </c>
      <c r="O162" s="23">
        <f>I162*0.21</f>
        <v>0</v>
      </c>
      <c r="P162">
        <v>3</v>
      </c>
    </row>
    <row r="163" spans="1:16" x14ac:dyDescent="0.25">
      <c r="A163" s="17" t="s">
        <v>53</v>
      </c>
      <c r="E163" s="24"/>
    </row>
    <row r="164" spans="1:16" x14ac:dyDescent="0.25">
      <c r="A164" s="17" t="s">
        <v>54</v>
      </c>
      <c r="E164" s="25" t="s">
        <v>55</v>
      </c>
    </row>
    <row r="165" spans="1:16" x14ac:dyDescent="0.25">
      <c r="A165" s="17" t="s">
        <v>54</v>
      </c>
      <c r="E165" s="25" t="s">
        <v>102</v>
      </c>
    </row>
    <row r="166" spans="1:16" x14ac:dyDescent="0.25">
      <c r="A166" s="17" t="s">
        <v>57</v>
      </c>
      <c r="E166" s="24"/>
    </row>
    <row r="167" spans="1:16" x14ac:dyDescent="0.25">
      <c r="A167" s="17" t="s">
        <v>48</v>
      </c>
      <c r="B167" s="17">
        <v>32</v>
      </c>
      <c r="C167" s="18" t="s">
        <v>139</v>
      </c>
      <c r="D167" t="s">
        <v>50</v>
      </c>
      <c r="E167" s="19" t="s">
        <v>140</v>
      </c>
      <c r="F167" s="20" t="s">
        <v>86</v>
      </c>
      <c r="G167" s="21">
        <v>1</v>
      </c>
      <c r="H167" s="22">
        <v>0</v>
      </c>
      <c r="I167" s="22">
        <f>ROUND(G167*H167,P4)</f>
        <v>0</v>
      </c>
      <c r="O167" s="23">
        <f>I167*0.21</f>
        <v>0</v>
      </c>
      <c r="P167">
        <v>3</v>
      </c>
    </row>
    <row r="168" spans="1:16" x14ac:dyDescent="0.25">
      <c r="A168" s="17" t="s">
        <v>53</v>
      </c>
      <c r="E168" s="24"/>
    </row>
    <row r="169" spans="1:16" x14ac:dyDescent="0.25">
      <c r="A169" s="17" t="s">
        <v>54</v>
      </c>
      <c r="E169" s="25" t="s">
        <v>55</v>
      </c>
    </row>
    <row r="170" spans="1:16" x14ac:dyDescent="0.25">
      <c r="A170" s="17" t="s">
        <v>54</v>
      </c>
      <c r="E170" s="25" t="s">
        <v>102</v>
      </c>
    </row>
    <row r="171" spans="1:16" x14ac:dyDescent="0.25">
      <c r="A171" s="17" t="s">
        <v>57</v>
      </c>
      <c r="E171" s="24"/>
    </row>
    <row r="172" spans="1:16" x14ac:dyDescent="0.25">
      <c r="A172" s="17" t="s">
        <v>48</v>
      </c>
      <c r="B172" s="17">
        <v>33</v>
      </c>
      <c r="C172" s="18" t="s">
        <v>141</v>
      </c>
      <c r="D172" t="s">
        <v>50</v>
      </c>
      <c r="E172" s="19" t="s">
        <v>142</v>
      </c>
      <c r="F172" s="20" t="s">
        <v>86</v>
      </c>
      <c r="G172" s="21">
        <v>1</v>
      </c>
      <c r="H172" s="22">
        <v>0</v>
      </c>
      <c r="I172" s="22">
        <f>ROUND(G172*H172,P4)</f>
        <v>0</v>
      </c>
      <c r="O172" s="23">
        <f>I172*0.21</f>
        <v>0</v>
      </c>
      <c r="P172">
        <v>3</v>
      </c>
    </row>
    <row r="173" spans="1:16" x14ac:dyDescent="0.25">
      <c r="A173" s="17" t="s">
        <v>53</v>
      </c>
      <c r="E173" s="24"/>
    </row>
    <row r="174" spans="1:16" x14ac:dyDescent="0.25">
      <c r="A174" s="17" t="s">
        <v>54</v>
      </c>
      <c r="E174" s="25" t="s">
        <v>55</v>
      </c>
    </row>
    <row r="175" spans="1:16" x14ac:dyDescent="0.25">
      <c r="A175" s="17" t="s">
        <v>54</v>
      </c>
      <c r="E175" s="25" t="s">
        <v>102</v>
      </c>
    </row>
    <row r="176" spans="1:16" x14ac:dyDescent="0.25">
      <c r="A176" s="17" t="s">
        <v>57</v>
      </c>
      <c r="E176" s="24"/>
    </row>
    <row r="177" spans="1:16" x14ac:dyDescent="0.25">
      <c r="A177" s="17" t="s">
        <v>48</v>
      </c>
      <c r="B177" s="17">
        <v>34</v>
      </c>
      <c r="C177" s="18" t="s">
        <v>143</v>
      </c>
      <c r="D177" t="s">
        <v>50</v>
      </c>
      <c r="E177" s="19" t="s">
        <v>144</v>
      </c>
      <c r="F177" s="20" t="s">
        <v>86</v>
      </c>
      <c r="G177" s="21">
        <v>1</v>
      </c>
      <c r="H177" s="22">
        <v>0</v>
      </c>
      <c r="I177" s="22">
        <f>ROUND(G177*H177,P4)</f>
        <v>0</v>
      </c>
      <c r="O177" s="23">
        <f>I177*0.21</f>
        <v>0</v>
      </c>
      <c r="P177">
        <v>3</v>
      </c>
    </row>
    <row r="178" spans="1:16" x14ac:dyDescent="0.25">
      <c r="A178" s="17" t="s">
        <v>53</v>
      </c>
      <c r="E178" s="24"/>
    </row>
    <row r="179" spans="1:16" x14ac:dyDescent="0.25">
      <c r="A179" s="17" t="s">
        <v>54</v>
      </c>
      <c r="E179" s="25" t="s">
        <v>55</v>
      </c>
    </row>
    <row r="180" spans="1:16" x14ac:dyDescent="0.25">
      <c r="A180" s="17" t="s">
        <v>54</v>
      </c>
      <c r="E180" s="25" t="s">
        <v>102</v>
      </c>
    </row>
    <row r="181" spans="1:16" x14ac:dyDescent="0.25">
      <c r="A181" s="17" t="s">
        <v>57</v>
      </c>
      <c r="E181" s="24"/>
    </row>
    <row r="182" spans="1:16" x14ac:dyDescent="0.25">
      <c r="A182" s="17" t="s">
        <v>48</v>
      </c>
      <c r="B182" s="17">
        <v>35</v>
      </c>
      <c r="C182" s="18" t="s">
        <v>145</v>
      </c>
      <c r="D182" t="s">
        <v>50</v>
      </c>
      <c r="E182" s="19" t="s">
        <v>146</v>
      </c>
      <c r="F182" s="20" t="s">
        <v>86</v>
      </c>
      <c r="G182" s="21">
        <v>1</v>
      </c>
      <c r="H182" s="22">
        <v>0</v>
      </c>
      <c r="I182" s="22">
        <f>ROUND(G182*H182,P4)</f>
        <v>0</v>
      </c>
      <c r="O182" s="23">
        <f>I182*0.21</f>
        <v>0</v>
      </c>
      <c r="P182">
        <v>3</v>
      </c>
    </row>
    <row r="183" spans="1:16" x14ac:dyDescent="0.25">
      <c r="A183" s="17" t="s">
        <v>53</v>
      </c>
      <c r="E183" s="24"/>
    </row>
    <row r="184" spans="1:16" x14ac:dyDescent="0.25">
      <c r="A184" s="17" t="s">
        <v>54</v>
      </c>
      <c r="E184" s="25" t="s">
        <v>55</v>
      </c>
    </row>
    <row r="185" spans="1:16" x14ac:dyDescent="0.25">
      <c r="A185" s="17" t="s">
        <v>54</v>
      </c>
      <c r="E185" s="25" t="s">
        <v>102</v>
      </c>
    </row>
    <row r="186" spans="1:16" x14ac:dyDescent="0.25">
      <c r="A186" s="17" t="s">
        <v>57</v>
      </c>
      <c r="E186" s="24"/>
    </row>
    <row r="187" spans="1:16" x14ac:dyDescent="0.25">
      <c r="A187" s="17" t="s">
        <v>48</v>
      </c>
      <c r="B187" s="17">
        <v>36</v>
      </c>
      <c r="C187" s="18" t="s">
        <v>147</v>
      </c>
      <c r="D187" t="s">
        <v>50</v>
      </c>
      <c r="E187" s="19" t="s">
        <v>148</v>
      </c>
      <c r="F187" s="20" t="s">
        <v>149</v>
      </c>
      <c r="G187" s="21">
        <v>36</v>
      </c>
      <c r="H187" s="22">
        <v>0</v>
      </c>
      <c r="I187" s="22">
        <f>ROUND(G187*H187,P4)</f>
        <v>0</v>
      </c>
      <c r="O187" s="23">
        <f>I187*0.21</f>
        <v>0</v>
      </c>
      <c r="P187">
        <v>3</v>
      </c>
    </row>
    <row r="188" spans="1:16" x14ac:dyDescent="0.25">
      <c r="A188" s="17" t="s">
        <v>53</v>
      </c>
      <c r="E188" s="24"/>
    </row>
    <row r="189" spans="1:16" x14ac:dyDescent="0.25">
      <c r="A189" s="17" t="s">
        <v>54</v>
      </c>
      <c r="E189" s="25" t="s">
        <v>55</v>
      </c>
    </row>
    <row r="190" spans="1:16" x14ac:dyDescent="0.25">
      <c r="A190" s="17" t="s">
        <v>54</v>
      </c>
      <c r="E190" s="25" t="s">
        <v>150</v>
      </c>
    </row>
    <row r="191" spans="1:16" x14ac:dyDescent="0.25">
      <c r="A191" s="17" t="s">
        <v>57</v>
      </c>
      <c r="E191" s="24"/>
    </row>
    <row r="192" spans="1:16" x14ac:dyDescent="0.25">
      <c r="A192" s="17" t="s">
        <v>48</v>
      </c>
      <c r="B192" s="17">
        <v>37</v>
      </c>
      <c r="C192" s="18" t="s">
        <v>151</v>
      </c>
      <c r="D192" t="s">
        <v>50</v>
      </c>
      <c r="E192" s="19" t="s">
        <v>152</v>
      </c>
      <c r="F192" s="20" t="s">
        <v>86</v>
      </c>
      <c r="G192" s="21">
        <v>12</v>
      </c>
      <c r="H192" s="22">
        <v>0</v>
      </c>
      <c r="I192" s="22">
        <f>ROUND(G192*H192,P4)</f>
        <v>0</v>
      </c>
      <c r="O192" s="23">
        <f>I192*0.21</f>
        <v>0</v>
      </c>
      <c r="P192">
        <v>3</v>
      </c>
    </row>
    <row r="193" spans="1:16" x14ac:dyDescent="0.25">
      <c r="A193" s="17" t="s">
        <v>53</v>
      </c>
      <c r="E193" s="24"/>
    </row>
    <row r="194" spans="1:16" x14ac:dyDescent="0.25">
      <c r="A194" s="17" t="s">
        <v>54</v>
      </c>
      <c r="E194" s="25" t="s">
        <v>55</v>
      </c>
    </row>
    <row r="195" spans="1:16" x14ac:dyDescent="0.25">
      <c r="A195" s="17" t="s">
        <v>54</v>
      </c>
      <c r="E195" s="25" t="s">
        <v>83</v>
      </c>
    </row>
    <row r="196" spans="1:16" x14ac:dyDescent="0.25">
      <c r="A196" s="17" t="s">
        <v>57</v>
      </c>
      <c r="E196" s="24"/>
    </row>
    <row r="197" spans="1:16" x14ac:dyDescent="0.25">
      <c r="A197" s="17" t="s">
        <v>48</v>
      </c>
      <c r="B197" s="17">
        <v>38</v>
      </c>
      <c r="C197" s="18" t="s">
        <v>153</v>
      </c>
      <c r="D197" t="s">
        <v>50</v>
      </c>
      <c r="E197" s="19" t="s">
        <v>154</v>
      </c>
      <c r="F197" s="20" t="s">
        <v>86</v>
      </c>
      <c r="G197" s="21">
        <v>12</v>
      </c>
      <c r="H197" s="22">
        <v>0</v>
      </c>
      <c r="I197" s="22">
        <f>ROUND(G197*H197,P4)</f>
        <v>0</v>
      </c>
      <c r="O197" s="23">
        <f>I197*0.21</f>
        <v>0</v>
      </c>
      <c r="P197">
        <v>3</v>
      </c>
    </row>
    <row r="198" spans="1:16" x14ac:dyDescent="0.25">
      <c r="A198" s="17" t="s">
        <v>53</v>
      </c>
      <c r="E198" s="24"/>
    </row>
    <row r="199" spans="1:16" x14ac:dyDescent="0.25">
      <c r="A199" s="17" t="s">
        <v>54</v>
      </c>
      <c r="E199" s="25" t="s">
        <v>55</v>
      </c>
    </row>
    <row r="200" spans="1:16" x14ac:dyDescent="0.25">
      <c r="A200" s="17" t="s">
        <v>54</v>
      </c>
      <c r="E200" s="25" t="s">
        <v>83</v>
      </c>
    </row>
    <row r="201" spans="1:16" x14ac:dyDescent="0.25">
      <c r="A201" s="17" t="s">
        <v>57</v>
      </c>
      <c r="E201" s="24"/>
    </row>
    <row r="202" spans="1:16" x14ac:dyDescent="0.25">
      <c r="A202" s="17" t="s">
        <v>48</v>
      </c>
      <c r="B202" s="17">
        <v>39</v>
      </c>
      <c r="C202" s="18" t="s">
        <v>155</v>
      </c>
      <c r="D202" t="s">
        <v>50</v>
      </c>
      <c r="E202" s="19" t="s">
        <v>156</v>
      </c>
      <c r="F202" s="20" t="s">
        <v>86</v>
      </c>
      <c r="G202" s="21">
        <v>1</v>
      </c>
      <c r="H202" s="22">
        <v>0</v>
      </c>
      <c r="I202" s="22">
        <f>ROUND(G202*H202,P4)</f>
        <v>0</v>
      </c>
      <c r="O202" s="23">
        <f>I202*0.21</f>
        <v>0</v>
      </c>
      <c r="P202">
        <v>3</v>
      </c>
    </row>
    <row r="203" spans="1:16" x14ac:dyDescent="0.25">
      <c r="A203" s="17" t="s">
        <v>53</v>
      </c>
      <c r="E203" s="24"/>
    </row>
    <row r="204" spans="1:16" x14ac:dyDescent="0.25">
      <c r="A204" s="17" t="s">
        <v>54</v>
      </c>
      <c r="E204" s="25" t="s">
        <v>55</v>
      </c>
    </row>
    <row r="205" spans="1:16" x14ac:dyDescent="0.25">
      <c r="A205" s="17" t="s">
        <v>54</v>
      </c>
      <c r="E205" s="25" t="s">
        <v>102</v>
      </c>
    </row>
    <row r="206" spans="1:16" x14ac:dyDescent="0.25">
      <c r="A206" s="17" t="s">
        <v>57</v>
      </c>
      <c r="E206" s="24"/>
    </row>
    <row r="207" spans="1:16" x14ac:dyDescent="0.25">
      <c r="A207" s="17" t="s">
        <v>48</v>
      </c>
      <c r="B207" s="17">
        <v>40</v>
      </c>
      <c r="C207" s="18" t="s">
        <v>157</v>
      </c>
      <c r="D207" t="s">
        <v>50</v>
      </c>
      <c r="E207" s="19" t="s">
        <v>158</v>
      </c>
      <c r="F207" s="20" t="s">
        <v>86</v>
      </c>
      <c r="G207" s="21">
        <v>1</v>
      </c>
      <c r="H207" s="22">
        <v>0</v>
      </c>
      <c r="I207" s="22">
        <f>ROUND(G207*H207,P4)</f>
        <v>0</v>
      </c>
      <c r="O207" s="23">
        <f>I207*0.21</f>
        <v>0</v>
      </c>
      <c r="P207">
        <v>3</v>
      </c>
    </row>
    <row r="208" spans="1:16" x14ac:dyDescent="0.25">
      <c r="A208" s="17" t="s">
        <v>53</v>
      </c>
      <c r="E208" s="24"/>
    </row>
    <row r="209" spans="1:16" x14ac:dyDescent="0.25">
      <c r="A209" s="17" t="s">
        <v>54</v>
      </c>
      <c r="E209" s="25" t="s">
        <v>55</v>
      </c>
    </row>
    <row r="210" spans="1:16" x14ac:dyDescent="0.25">
      <c r="A210" s="17" t="s">
        <v>54</v>
      </c>
      <c r="E210" s="25" t="s">
        <v>102</v>
      </c>
    </row>
    <row r="211" spans="1:16" x14ac:dyDescent="0.25">
      <c r="A211" s="17" t="s">
        <v>57</v>
      </c>
      <c r="E211" s="24"/>
    </row>
    <row r="212" spans="1:16" x14ac:dyDescent="0.25">
      <c r="A212" s="17" t="s">
        <v>48</v>
      </c>
      <c r="B212" s="17">
        <v>41</v>
      </c>
      <c r="C212" s="18" t="s">
        <v>159</v>
      </c>
      <c r="D212" t="s">
        <v>50</v>
      </c>
      <c r="E212" s="19" t="s">
        <v>160</v>
      </c>
      <c r="F212" s="20" t="s">
        <v>149</v>
      </c>
      <c r="G212" s="21">
        <v>42</v>
      </c>
      <c r="H212" s="22">
        <v>0</v>
      </c>
      <c r="I212" s="22">
        <f>ROUND(G212*H212,P4)</f>
        <v>0</v>
      </c>
      <c r="O212" s="23">
        <f>I212*0.21</f>
        <v>0</v>
      </c>
      <c r="P212">
        <v>3</v>
      </c>
    </row>
    <row r="213" spans="1:16" x14ac:dyDescent="0.25">
      <c r="A213" s="17" t="s">
        <v>53</v>
      </c>
      <c r="E213" s="24"/>
    </row>
    <row r="214" spans="1:16" x14ac:dyDescent="0.25">
      <c r="A214" s="17" t="s">
        <v>54</v>
      </c>
      <c r="E214" s="25" t="s">
        <v>55</v>
      </c>
    </row>
    <row r="215" spans="1:16" x14ac:dyDescent="0.25">
      <c r="A215" s="17" t="s">
        <v>54</v>
      </c>
      <c r="E215" s="25" t="s">
        <v>161</v>
      </c>
    </row>
    <row r="216" spans="1:16" x14ac:dyDescent="0.25">
      <c r="A216" s="17" t="s">
        <v>57</v>
      </c>
      <c r="E216" s="24"/>
    </row>
    <row r="217" spans="1:16" x14ac:dyDescent="0.25">
      <c r="A217" s="17" t="s">
        <v>48</v>
      </c>
      <c r="B217" s="17">
        <v>42</v>
      </c>
      <c r="C217" s="18" t="s">
        <v>162</v>
      </c>
      <c r="D217" t="s">
        <v>50</v>
      </c>
      <c r="E217" s="19" t="s">
        <v>163</v>
      </c>
      <c r="F217" s="20" t="s">
        <v>65</v>
      </c>
      <c r="G217" s="21">
        <v>5</v>
      </c>
      <c r="H217" s="22">
        <v>0</v>
      </c>
      <c r="I217" s="22">
        <f>ROUND(G217*H217,P4)</f>
        <v>0</v>
      </c>
      <c r="O217" s="23">
        <f>I217*0.21</f>
        <v>0</v>
      </c>
      <c r="P217">
        <v>3</v>
      </c>
    </row>
    <row r="218" spans="1:16" x14ac:dyDescent="0.25">
      <c r="A218" s="17" t="s">
        <v>53</v>
      </c>
      <c r="E218" s="24"/>
    </row>
    <row r="219" spans="1:16" x14ac:dyDescent="0.25">
      <c r="A219" s="17" t="s">
        <v>54</v>
      </c>
      <c r="E219" s="25" t="s">
        <v>55</v>
      </c>
    </row>
    <row r="220" spans="1:16" x14ac:dyDescent="0.25">
      <c r="A220" s="17" t="s">
        <v>54</v>
      </c>
      <c r="E220" s="25" t="s">
        <v>72</v>
      </c>
    </row>
    <row r="221" spans="1:16" x14ac:dyDescent="0.25">
      <c r="A221" s="17" t="s">
        <v>57</v>
      </c>
      <c r="E221" s="24"/>
    </row>
    <row r="222" spans="1:16" x14ac:dyDescent="0.25">
      <c r="A222" s="17" t="s">
        <v>48</v>
      </c>
      <c r="B222" s="17">
        <v>43</v>
      </c>
      <c r="C222" s="18" t="s">
        <v>164</v>
      </c>
      <c r="D222" t="s">
        <v>50</v>
      </c>
      <c r="E222" s="19" t="s">
        <v>165</v>
      </c>
      <c r="F222" s="20" t="s">
        <v>86</v>
      </c>
      <c r="G222" s="21">
        <v>1</v>
      </c>
      <c r="H222" s="22">
        <v>0</v>
      </c>
      <c r="I222" s="22">
        <f>ROUND(G222*H222,P4)</f>
        <v>0</v>
      </c>
      <c r="O222" s="23">
        <f>I222*0.21</f>
        <v>0</v>
      </c>
      <c r="P222">
        <v>3</v>
      </c>
    </row>
    <row r="223" spans="1:16" x14ac:dyDescent="0.25">
      <c r="A223" s="17" t="s">
        <v>53</v>
      </c>
      <c r="E223" s="24"/>
    </row>
    <row r="224" spans="1:16" x14ac:dyDescent="0.25">
      <c r="A224" s="17" t="s">
        <v>54</v>
      </c>
      <c r="E224" s="25" t="s">
        <v>55</v>
      </c>
    </row>
    <row r="225" spans="1:16" x14ac:dyDescent="0.25">
      <c r="A225" s="17" t="s">
        <v>54</v>
      </c>
      <c r="E225" s="25" t="s">
        <v>102</v>
      </c>
    </row>
    <row r="226" spans="1:16" x14ac:dyDescent="0.25">
      <c r="A226" s="17" t="s">
        <v>57</v>
      </c>
      <c r="E226" s="24"/>
    </row>
    <row r="227" spans="1:16" x14ac:dyDescent="0.25">
      <c r="A227" s="17" t="s">
        <v>48</v>
      </c>
      <c r="B227" s="17">
        <v>44</v>
      </c>
      <c r="C227" s="18" t="s">
        <v>166</v>
      </c>
      <c r="D227" t="s">
        <v>50</v>
      </c>
      <c r="E227" s="19" t="s">
        <v>167</v>
      </c>
      <c r="F227" s="20" t="s">
        <v>168</v>
      </c>
      <c r="G227" s="21">
        <v>8</v>
      </c>
      <c r="H227" s="22">
        <v>0</v>
      </c>
      <c r="I227" s="22">
        <f>ROUND(G227*H227,P4)</f>
        <v>0</v>
      </c>
      <c r="O227" s="23">
        <f>I227*0.21</f>
        <v>0</v>
      </c>
      <c r="P227">
        <v>3</v>
      </c>
    </row>
    <row r="228" spans="1:16" x14ac:dyDescent="0.25">
      <c r="A228" s="17" t="s">
        <v>53</v>
      </c>
      <c r="E228" s="24"/>
    </row>
    <row r="229" spans="1:16" x14ac:dyDescent="0.25">
      <c r="A229" s="17" t="s">
        <v>54</v>
      </c>
      <c r="E229" s="25" t="s">
        <v>55</v>
      </c>
    </row>
    <row r="230" spans="1:16" x14ac:dyDescent="0.25">
      <c r="A230" s="17" t="s">
        <v>54</v>
      </c>
      <c r="E230" s="25" t="s">
        <v>69</v>
      </c>
    </row>
    <row r="231" spans="1:16" x14ac:dyDescent="0.25">
      <c r="A231" s="17" t="s">
        <v>57</v>
      </c>
      <c r="E231" s="24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2"/>
  <sheetViews>
    <sheetView topLeftCell="B1" zoomScaleNormal="100" workbookViewId="0">
      <selection activeCell="H181" sqref="H18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29" t="s">
        <v>24</v>
      </c>
      <c r="D3" s="30"/>
      <c r="E3" s="11" t="s">
        <v>25</v>
      </c>
      <c r="F3" s="3"/>
      <c r="G3" s="3"/>
      <c r="H3" s="12" t="s">
        <v>13</v>
      </c>
      <c r="I3" s="13">
        <f>SUMIFS(I10:I172,A10:A172,"SD")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29" t="s">
        <v>28</v>
      </c>
      <c r="D4" s="30"/>
      <c r="E4" s="11" t="s">
        <v>29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30</v>
      </c>
      <c r="B5" s="11" t="s">
        <v>27</v>
      </c>
      <c r="C5" s="29" t="s">
        <v>31</v>
      </c>
      <c r="D5" s="30"/>
      <c r="E5" s="11" t="s">
        <v>32</v>
      </c>
      <c r="F5" s="3"/>
      <c r="G5" s="3"/>
      <c r="H5" s="3"/>
      <c r="I5" s="3"/>
      <c r="O5">
        <v>0.21</v>
      </c>
    </row>
    <row r="6" spans="1:16" x14ac:dyDescent="0.25">
      <c r="A6" t="s">
        <v>33</v>
      </c>
      <c r="B6" s="11" t="s">
        <v>34</v>
      </c>
      <c r="C6" s="29" t="s">
        <v>13</v>
      </c>
      <c r="D6" s="30"/>
      <c r="E6" s="11" t="s">
        <v>14</v>
      </c>
      <c r="F6" s="3"/>
      <c r="G6" s="3"/>
      <c r="H6" s="3"/>
      <c r="I6" s="3"/>
    </row>
    <row r="7" spans="1:16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43</v>
      </c>
      <c r="I8" s="7" t="s">
        <v>44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45</v>
      </c>
      <c r="B10" s="14"/>
      <c r="C10" s="15" t="s">
        <v>46</v>
      </c>
      <c r="D10" s="14"/>
      <c r="E10" s="14" t="s">
        <v>169</v>
      </c>
      <c r="F10" s="14"/>
      <c r="G10" s="14"/>
      <c r="H10" s="14"/>
      <c r="I10" s="16">
        <f>SUMIFS(I11:I30,A11:A30,"P")</f>
        <v>0</v>
      </c>
    </row>
    <row r="11" spans="1:16" x14ac:dyDescent="0.25">
      <c r="A11" s="17" t="s">
        <v>48</v>
      </c>
      <c r="B11" s="17">
        <v>1</v>
      </c>
      <c r="C11" s="18" t="s">
        <v>170</v>
      </c>
      <c r="D11" t="s">
        <v>50</v>
      </c>
      <c r="E11" s="19" t="s">
        <v>171</v>
      </c>
      <c r="F11" s="20" t="s">
        <v>86</v>
      </c>
      <c r="G11" s="21">
        <v>3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53</v>
      </c>
      <c r="E12" s="24" t="s">
        <v>50</v>
      </c>
    </row>
    <row r="13" spans="1:16" x14ac:dyDescent="0.25">
      <c r="A13" s="17" t="s">
        <v>54</v>
      </c>
      <c r="E13" s="25" t="s">
        <v>55</v>
      </c>
    </row>
    <row r="14" spans="1:16" x14ac:dyDescent="0.25">
      <c r="A14" s="17" t="s">
        <v>54</v>
      </c>
      <c r="E14" s="25" t="s">
        <v>66</v>
      </c>
    </row>
    <row r="15" spans="1:16" x14ac:dyDescent="0.25">
      <c r="A15" s="17" t="s">
        <v>57</v>
      </c>
      <c r="E15" s="24" t="s">
        <v>50</v>
      </c>
    </row>
    <row r="16" spans="1:16" x14ac:dyDescent="0.25">
      <c r="A16" s="17" t="s">
        <v>48</v>
      </c>
      <c r="B16" s="17">
        <v>2</v>
      </c>
      <c r="C16" s="18" t="s">
        <v>172</v>
      </c>
      <c r="D16" t="s">
        <v>50</v>
      </c>
      <c r="E16" s="19" t="s">
        <v>173</v>
      </c>
      <c r="F16" s="20" t="s">
        <v>86</v>
      </c>
      <c r="G16" s="21">
        <v>1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53</v>
      </c>
      <c r="E17" s="24" t="s">
        <v>50</v>
      </c>
    </row>
    <row r="18" spans="1:16" x14ac:dyDescent="0.25">
      <c r="A18" s="17" t="s">
        <v>54</v>
      </c>
      <c r="E18" s="25" t="s">
        <v>55</v>
      </c>
    </row>
    <row r="19" spans="1:16" x14ac:dyDescent="0.25">
      <c r="A19" s="17" t="s">
        <v>54</v>
      </c>
      <c r="E19" s="25" t="s">
        <v>102</v>
      </c>
    </row>
    <row r="20" spans="1:16" x14ac:dyDescent="0.25">
      <c r="A20" s="17" t="s">
        <v>57</v>
      </c>
      <c r="E20" s="24" t="s">
        <v>50</v>
      </c>
    </row>
    <row r="21" spans="1:16" x14ac:dyDescent="0.25">
      <c r="A21" s="17" t="s">
        <v>48</v>
      </c>
      <c r="B21" s="17">
        <v>3</v>
      </c>
      <c r="C21" s="18" t="s">
        <v>174</v>
      </c>
      <c r="D21" t="s">
        <v>50</v>
      </c>
      <c r="E21" s="19" t="s">
        <v>175</v>
      </c>
      <c r="F21" s="20" t="s">
        <v>86</v>
      </c>
      <c r="G21" s="21">
        <v>11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53</v>
      </c>
      <c r="E22" s="24" t="s">
        <v>50</v>
      </c>
    </row>
    <row r="23" spans="1:16" x14ac:dyDescent="0.25">
      <c r="A23" s="17" t="s">
        <v>54</v>
      </c>
      <c r="E23" s="25" t="s">
        <v>55</v>
      </c>
    </row>
    <row r="24" spans="1:16" x14ac:dyDescent="0.25">
      <c r="A24" s="17" t="s">
        <v>54</v>
      </c>
      <c r="E24" s="25" t="s">
        <v>176</v>
      </c>
    </row>
    <row r="25" spans="1:16" x14ac:dyDescent="0.25">
      <c r="A25" s="17" t="s">
        <v>57</v>
      </c>
      <c r="E25" s="24" t="s">
        <v>50</v>
      </c>
    </row>
    <row r="26" spans="1:16" ht="30" x14ac:dyDescent="0.25">
      <c r="A26" s="17" t="s">
        <v>48</v>
      </c>
      <c r="B26" s="17">
        <v>4</v>
      </c>
      <c r="C26" s="18" t="s">
        <v>177</v>
      </c>
      <c r="D26" t="s">
        <v>50</v>
      </c>
      <c r="E26" s="19" t="s">
        <v>178</v>
      </c>
      <c r="F26" s="20" t="s">
        <v>86</v>
      </c>
      <c r="G26" s="21">
        <v>3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53</v>
      </c>
      <c r="E27" s="24" t="s">
        <v>50</v>
      </c>
    </row>
    <row r="28" spans="1:16" x14ac:dyDescent="0.25">
      <c r="A28" s="17" t="s">
        <v>54</v>
      </c>
      <c r="E28" s="25" t="s">
        <v>55</v>
      </c>
    </row>
    <row r="29" spans="1:16" x14ac:dyDescent="0.25">
      <c r="A29" s="17" t="s">
        <v>54</v>
      </c>
      <c r="E29" s="25" t="s">
        <v>66</v>
      </c>
    </row>
    <row r="30" spans="1:16" x14ac:dyDescent="0.25">
      <c r="A30" s="17" t="s">
        <v>57</v>
      </c>
      <c r="E30" s="24" t="s">
        <v>50</v>
      </c>
    </row>
    <row r="31" spans="1:16" x14ac:dyDescent="0.25">
      <c r="A31" s="14" t="s">
        <v>45</v>
      </c>
      <c r="B31" s="14"/>
      <c r="C31" s="15" t="s">
        <v>61</v>
      </c>
      <c r="D31" s="14"/>
      <c r="E31" s="14" t="s">
        <v>179</v>
      </c>
      <c r="F31" s="14"/>
      <c r="G31" s="14"/>
      <c r="H31" s="14"/>
      <c r="I31" s="16">
        <f>SUMIFS(I32:I56,A32:A56,"P")</f>
        <v>0</v>
      </c>
    </row>
    <row r="32" spans="1:16" x14ac:dyDescent="0.25">
      <c r="A32" s="17" t="s">
        <v>48</v>
      </c>
      <c r="B32" s="17">
        <v>5</v>
      </c>
      <c r="C32" s="18" t="s">
        <v>180</v>
      </c>
      <c r="D32" t="s">
        <v>50</v>
      </c>
      <c r="E32" s="19" t="s">
        <v>181</v>
      </c>
      <c r="F32" s="20" t="s">
        <v>86</v>
      </c>
      <c r="G32" s="21">
        <v>15</v>
      </c>
      <c r="H32" s="22">
        <v>0</v>
      </c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53</v>
      </c>
      <c r="E33" s="24" t="s">
        <v>50</v>
      </c>
    </row>
    <row r="34" spans="1:16" x14ac:dyDescent="0.25">
      <c r="A34" s="17" t="s">
        <v>54</v>
      </c>
      <c r="E34" s="25" t="s">
        <v>55</v>
      </c>
    </row>
    <row r="35" spans="1:16" x14ac:dyDescent="0.25">
      <c r="A35" s="17" t="s">
        <v>54</v>
      </c>
      <c r="E35" s="25" t="s">
        <v>182</v>
      </c>
    </row>
    <row r="36" spans="1:16" x14ac:dyDescent="0.25">
      <c r="A36" s="17" t="s">
        <v>57</v>
      </c>
      <c r="E36" s="24" t="s">
        <v>50</v>
      </c>
    </row>
    <row r="37" spans="1:16" x14ac:dyDescent="0.25">
      <c r="A37" s="17" t="s">
        <v>48</v>
      </c>
      <c r="B37" s="17">
        <v>6</v>
      </c>
      <c r="C37" s="18" t="s">
        <v>183</v>
      </c>
      <c r="D37" t="s">
        <v>50</v>
      </c>
      <c r="E37" s="19" t="s">
        <v>184</v>
      </c>
      <c r="F37" s="20" t="s">
        <v>86</v>
      </c>
      <c r="G37" s="21">
        <v>15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53</v>
      </c>
      <c r="E38" s="24" t="s">
        <v>50</v>
      </c>
    </row>
    <row r="39" spans="1:16" x14ac:dyDescent="0.25">
      <c r="A39" s="17" t="s">
        <v>54</v>
      </c>
      <c r="E39" s="25" t="s">
        <v>55</v>
      </c>
    </row>
    <row r="40" spans="1:16" x14ac:dyDescent="0.25">
      <c r="A40" s="17" t="s">
        <v>54</v>
      </c>
      <c r="E40" s="25" t="s">
        <v>182</v>
      </c>
    </row>
    <row r="41" spans="1:16" x14ac:dyDescent="0.25">
      <c r="A41" s="17" t="s">
        <v>57</v>
      </c>
      <c r="E41" s="24" t="s">
        <v>50</v>
      </c>
    </row>
    <row r="42" spans="1:16" x14ac:dyDescent="0.25">
      <c r="A42" s="17" t="s">
        <v>48</v>
      </c>
      <c r="B42" s="17">
        <v>7</v>
      </c>
      <c r="C42" s="18" t="s">
        <v>185</v>
      </c>
      <c r="D42" t="s">
        <v>50</v>
      </c>
      <c r="E42" s="19" t="s">
        <v>186</v>
      </c>
      <c r="F42" s="20" t="s">
        <v>75</v>
      </c>
      <c r="G42" s="21">
        <v>20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53</v>
      </c>
      <c r="E43" s="24" t="s">
        <v>50</v>
      </c>
    </row>
    <row r="44" spans="1:16" x14ac:dyDescent="0.25">
      <c r="A44" s="17" t="s">
        <v>54</v>
      </c>
      <c r="E44" s="25" t="s">
        <v>55</v>
      </c>
    </row>
    <row r="45" spans="1:16" x14ac:dyDescent="0.25">
      <c r="A45" s="17" t="s">
        <v>54</v>
      </c>
      <c r="E45" s="25" t="s">
        <v>187</v>
      </c>
    </row>
    <row r="46" spans="1:16" x14ac:dyDescent="0.25">
      <c r="A46" s="17" t="s">
        <v>57</v>
      </c>
      <c r="E46" s="24" t="s">
        <v>50</v>
      </c>
    </row>
    <row r="47" spans="1:16" x14ac:dyDescent="0.25">
      <c r="A47" s="17" t="s">
        <v>48</v>
      </c>
      <c r="B47" s="17">
        <v>8</v>
      </c>
      <c r="C47" s="18" t="s">
        <v>188</v>
      </c>
      <c r="D47" t="s">
        <v>50</v>
      </c>
      <c r="E47" s="19" t="s">
        <v>189</v>
      </c>
      <c r="F47" s="20" t="s">
        <v>86</v>
      </c>
      <c r="G47" s="21">
        <v>1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53</v>
      </c>
      <c r="E48" s="24" t="s">
        <v>50</v>
      </c>
    </row>
    <row r="49" spans="1:16" x14ac:dyDescent="0.25">
      <c r="A49" s="17" t="s">
        <v>54</v>
      </c>
      <c r="E49" s="25" t="s">
        <v>55</v>
      </c>
    </row>
    <row r="50" spans="1:16" x14ac:dyDescent="0.25">
      <c r="A50" s="17" t="s">
        <v>54</v>
      </c>
      <c r="E50" s="25" t="s">
        <v>102</v>
      </c>
    </row>
    <row r="51" spans="1:16" x14ac:dyDescent="0.25">
      <c r="A51" s="17" t="s">
        <v>57</v>
      </c>
      <c r="E51" s="24" t="s">
        <v>50</v>
      </c>
    </row>
    <row r="52" spans="1:16" x14ac:dyDescent="0.25">
      <c r="A52" s="17" t="s">
        <v>48</v>
      </c>
      <c r="B52" s="17">
        <v>9</v>
      </c>
      <c r="C52" s="18" t="s">
        <v>190</v>
      </c>
      <c r="D52" t="s">
        <v>50</v>
      </c>
      <c r="E52" s="19" t="s">
        <v>191</v>
      </c>
      <c r="F52" s="20" t="s">
        <v>86</v>
      </c>
      <c r="G52" s="21">
        <v>1</v>
      </c>
      <c r="H52" s="22">
        <v>0</v>
      </c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53</v>
      </c>
      <c r="E53" s="24" t="s">
        <v>50</v>
      </c>
    </row>
    <row r="54" spans="1:16" x14ac:dyDescent="0.25">
      <c r="A54" s="17" t="s">
        <v>54</v>
      </c>
      <c r="E54" s="25" t="s">
        <v>55</v>
      </c>
    </row>
    <row r="55" spans="1:16" x14ac:dyDescent="0.25">
      <c r="A55" s="17" t="s">
        <v>54</v>
      </c>
      <c r="E55" s="25" t="s">
        <v>102</v>
      </c>
    </row>
    <row r="56" spans="1:16" x14ac:dyDescent="0.25">
      <c r="A56" s="17" t="s">
        <v>57</v>
      </c>
      <c r="E56" s="24" t="s">
        <v>50</v>
      </c>
    </row>
    <row r="57" spans="1:16" x14ac:dyDescent="0.25">
      <c r="A57" s="14" t="s">
        <v>45</v>
      </c>
      <c r="B57" s="14"/>
      <c r="C57" s="15" t="s">
        <v>192</v>
      </c>
      <c r="D57" s="14"/>
      <c r="E57" s="14" t="s">
        <v>193</v>
      </c>
      <c r="F57" s="14"/>
      <c r="G57" s="14"/>
      <c r="H57" s="14"/>
      <c r="I57" s="16">
        <f>SUMIFS(I58:I67,A58:A67,"P")</f>
        <v>0</v>
      </c>
    </row>
    <row r="58" spans="1:16" x14ac:dyDescent="0.25">
      <c r="A58" s="17" t="s">
        <v>48</v>
      </c>
      <c r="B58" s="17">
        <v>10</v>
      </c>
      <c r="C58" s="18" t="s">
        <v>194</v>
      </c>
      <c r="D58" t="s">
        <v>50</v>
      </c>
      <c r="E58" s="19" t="s">
        <v>195</v>
      </c>
      <c r="F58" s="20" t="s">
        <v>75</v>
      </c>
      <c r="G58" s="21">
        <v>1</v>
      </c>
      <c r="H58" s="22">
        <v>0</v>
      </c>
      <c r="I58" s="22">
        <f>ROUND(G58*H58,P4)</f>
        <v>0</v>
      </c>
      <c r="O58" s="23">
        <f>I58*0.21</f>
        <v>0</v>
      </c>
      <c r="P58">
        <v>3</v>
      </c>
    </row>
    <row r="59" spans="1:16" x14ac:dyDescent="0.25">
      <c r="A59" s="17" t="s">
        <v>53</v>
      </c>
      <c r="E59" s="24" t="s">
        <v>50</v>
      </c>
    </row>
    <row r="60" spans="1:16" x14ac:dyDescent="0.25">
      <c r="A60" s="17" t="s">
        <v>54</v>
      </c>
      <c r="E60" s="25" t="s">
        <v>55</v>
      </c>
    </row>
    <row r="61" spans="1:16" x14ac:dyDescent="0.25">
      <c r="A61" s="17" t="s">
        <v>54</v>
      </c>
      <c r="E61" s="25" t="s">
        <v>102</v>
      </c>
    </row>
    <row r="62" spans="1:16" x14ac:dyDescent="0.25">
      <c r="A62" s="17" t="s">
        <v>57</v>
      </c>
      <c r="E62" s="24" t="s">
        <v>50</v>
      </c>
    </row>
    <row r="63" spans="1:16" x14ac:dyDescent="0.25">
      <c r="A63" s="17" t="s">
        <v>48</v>
      </c>
      <c r="B63" s="17">
        <v>11</v>
      </c>
      <c r="C63" s="18" t="s">
        <v>196</v>
      </c>
      <c r="D63" t="s">
        <v>50</v>
      </c>
      <c r="E63" s="19" t="s">
        <v>197</v>
      </c>
      <c r="F63" s="20" t="s">
        <v>75</v>
      </c>
      <c r="G63" s="21">
        <v>1</v>
      </c>
      <c r="H63" s="22">
        <v>0</v>
      </c>
      <c r="I63" s="22">
        <f>ROUND(G63*H63,P4)</f>
        <v>0</v>
      </c>
      <c r="O63" s="23">
        <f>I63*0.21</f>
        <v>0</v>
      </c>
      <c r="P63">
        <v>3</v>
      </c>
    </row>
    <row r="64" spans="1:16" x14ac:dyDescent="0.25">
      <c r="A64" s="17" t="s">
        <v>53</v>
      </c>
      <c r="E64" s="24" t="s">
        <v>50</v>
      </c>
    </row>
    <row r="65" spans="1:16" x14ac:dyDescent="0.25">
      <c r="A65" s="17" t="s">
        <v>54</v>
      </c>
      <c r="E65" s="25" t="s">
        <v>55</v>
      </c>
    </row>
    <row r="66" spans="1:16" x14ac:dyDescent="0.25">
      <c r="A66" s="17" t="s">
        <v>54</v>
      </c>
      <c r="E66" s="25" t="s">
        <v>102</v>
      </c>
    </row>
    <row r="67" spans="1:16" x14ac:dyDescent="0.25">
      <c r="A67" s="17" t="s">
        <v>57</v>
      </c>
      <c r="E67" s="24" t="s">
        <v>50</v>
      </c>
    </row>
    <row r="68" spans="1:16" x14ac:dyDescent="0.25">
      <c r="A68" s="14" t="s">
        <v>45</v>
      </c>
      <c r="B68" s="14"/>
      <c r="C68" s="15" t="s">
        <v>198</v>
      </c>
      <c r="D68" s="14"/>
      <c r="E68" s="14" t="s">
        <v>199</v>
      </c>
      <c r="F68" s="14"/>
      <c r="G68" s="14"/>
      <c r="H68" s="14"/>
      <c r="I68" s="16">
        <f>SUMIFS(I69:I108,A69:A108,"P")</f>
        <v>0</v>
      </c>
    </row>
    <row r="69" spans="1:16" x14ac:dyDescent="0.25">
      <c r="A69" s="17" t="s">
        <v>48</v>
      </c>
      <c r="B69" s="17">
        <v>12</v>
      </c>
      <c r="C69" s="18" t="s">
        <v>200</v>
      </c>
      <c r="D69" t="s">
        <v>50</v>
      </c>
      <c r="E69" s="19" t="s">
        <v>201</v>
      </c>
      <c r="F69" s="20" t="s">
        <v>75</v>
      </c>
      <c r="G69" s="21">
        <v>30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53</v>
      </c>
      <c r="E70" s="24" t="s">
        <v>50</v>
      </c>
    </row>
    <row r="71" spans="1:16" x14ac:dyDescent="0.25">
      <c r="A71" s="17" t="s">
        <v>54</v>
      </c>
      <c r="E71" s="25" t="s">
        <v>55</v>
      </c>
    </row>
    <row r="72" spans="1:16" x14ac:dyDescent="0.25">
      <c r="A72" s="17" t="s">
        <v>54</v>
      </c>
      <c r="E72" s="25" t="s">
        <v>95</v>
      </c>
    </row>
    <row r="73" spans="1:16" x14ac:dyDescent="0.25">
      <c r="A73" s="17" t="s">
        <v>57</v>
      </c>
      <c r="E73" s="24" t="s">
        <v>50</v>
      </c>
    </row>
    <row r="74" spans="1:16" x14ac:dyDescent="0.25">
      <c r="A74" s="17" t="s">
        <v>48</v>
      </c>
      <c r="B74" s="17">
        <v>13</v>
      </c>
      <c r="C74" s="18" t="s">
        <v>202</v>
      </c>
      <c r="D74" t="s">
        <v>50</v>
      </c>
      <c r="E74" s="19" t="s">
        <v>203</v>
      </c>
      <c r="F74" s="20" t="s">
        <v>75</v>
      </c>
      <c r="G74" s="21">
        <v>30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53</v>
      </c>
      <c r="E75" s="24" t="s">
        <v>50</v>
      </c>
    </row>
    <row r="76" spans="1:16" x14ac:dyDescent="0.25">
      <c r="A76" s="17" t="s">
        <v>54</v>
      </c>
      <c r="E76" s="25" t="s">
        <v>55</v>
      </c>
    </row>
    <row r="77" spans="1:16" x14ac:dyDescent="0.25">
      <c r="A77" s="17" t="s">
        <v>54</v>
      </c>
      <c r="E77" s="25" t="s">
        <v>95</v>
      </c>
    </row>
    <row r="78" spans="1:16" x14ac:dyDescent="0.25">
      <c r="A78" s="17" t="s">
        <v>57</v>
      </c>
      <c r="E78" s="24" t="s">
        <v>50</v>
      </c>
    </row>
    <row r="79" spans="1:16" x14ac:dyDescent="0.25">
      <c r="A79" s="17" t="s">
        <v>48</v>
      </c>
      <c r="B79" s="17">
        <v>14</v>
      </c>
      <c r="C79" s="18" t="s">
        <v>204</v>
      </c>
      <c r="D79" t="s">
        <v>50</v>
      </c>
      <c r="E79" s="19" t="s">
        <v>205</v>
      </c>
      <c r="F79" s="20" t="s">
        <v>75</v>
      </c>
      <c r="G79" s="21">
        <v>30</v>
      </c>
      <c r="H79" s="22">
        <v>0</v>
      </c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53</v>
      </c>
      <c r="E80" s="24" t="s">
        <v>50</v>
      </c>
    </row>
    <row r="81" spans="1:16" x14ac:dyDescent="0.25">
      <c r="A81" s="17" t="s">
        <v>54</v>
      </c>
      <c r="E81" s="25" t="s">
        <v>55</v>
      </c>
    </row>
    <row r="82" spans="1:16" x14ac:dyDescent="0.25">
      <c r="A82" s="17" t="s">
        <v>54</v>
      </c>
      <c r="E82" s="25" t="s">
        <v>95</v>
      </c>
    </row>
    <row r="83" spans="1:16" x14ac:dyDescent="0.25">
      <c r="A83" s="17" t="s">
        <v>57</v>
      </c>
      <c r="E83" s="24" t="s">
        <v>50</v>
      </c>
    </row>
    <row r="84" spans="1:16" ht="30" x14ac:dyDescent="0.25">
      <c r="A84" s="17" t="s">
        <v>48</v>
      </c>
      <c r="B84" s="17">
        <v>15</v>
      </c>
      <c r="C84" s="18" t="s">
        <v>206</v>
      </c>
      <c r="D84" t="s">
        <v>50</v>
      </c>
      <c r="E84" s="19" t="s">
        <v>207</v>
      </c>
      <c r="F84" s="20" t="s">
        <v>86</v>
      </c>
      <c r="G84" s="21">
        <v>20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53</v>
      </c>
      <c r="E85" s="24" t="s">
        <v>50</v>
      </c>
    </row>
    <row r="86" spans="1:16" x14ac:dyDescent="0.25">
      <c r="A86" s="17" t="s">
        <v>54</v>
      </c>
      <c r="E86" s="25" t="s">
        <v>55</v>
      </c>
    </row>
    <row r="87" spans="1:16" x14ac:dyDescent="0.25">
      <c r="A87" s="17" t="s">
        <v>54</v>
      </c>
      <c r="E87" s="25" t="s">
        <v>187</v>
      </c>
    </row>
    <row r="88" spans="1:16" x14ac:dyDescent="0.25">
      <c r="A88" s="17" t="s">
        <v>57</v>
      </c>
      <c r="E88" s="24" t="s">
        <v>50</v>
      </c>
    </row>
    <row r="89" spans="1:16" ht="30" x14ac:dyDescent="0.25">
      <c r="A89" s="17" t="s">
        <v>48</v>
      </c>
      <c r="B89" s="17">
        <v>16</v>
      </c>
      <c r="C89" s="18" t="s">
        <v>208</v>
      </c>
      <c r="D89" t="s">
        <v>50</v>
      </c>
      <c r="E89" s="19" t="s">
        <v>209</v>
      </c>
      <c r="F89" s="20" t="s">
        <v>86</v>
      </c>
      <c r="G89" s="21">
        <v>16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53</v>
      </c>
      <c r="E90" s="24" t="s">
        <v>50</v>
      </c>
    </row>
    <row r="91" spans="1:16" x14ac:dyDescent="0.25">
      <c r="A91" s="17" t="s">
        <v>54</v>
      </c>
      <c r="E91" s="25" t="s">
        <v>55</v>
      </c>
    </row>
    <row r="92" spans="1:16" x14ac:dyDescent="0.25">
      <c r="A92" s="17" t="s">
        <v>54</v>
      </c>
      <c r="E92" s="25" t="s">
        <v>79</v>
      </c>
    </row>
    <row r="93" spans="1:16" x14ac:dyDescent="0.25">
      <c r="A93" s="17" t="s">
        <v>57</v>
      </c>
      <c r="E93" s="24" t="s">
        <v>50</v>
      </c>
    </row>
    <row r="94" spans="1:16" ht="30" x14ac:dyDescent="0.25">
      <c r="A94" s="17" t="s">
        <v>48</v>
      </c>
      <c r="B94" s="17">
        <v>17</v>
      </c>
      <c r="C94" s="18" t="s">
        <v>210</v>
      </c>
      <c r="D94" t="s">
        <v>50</v>
      </c>
      <c r="E94" s="19" t="s">
        <v>211</v>
      </c>
      <c r="F94" s="20" t="s">
        <v>86</v>
      </c>
      <c r="G94" s="21">
        <v>3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53</v>
      </c>
      <c r="E95" s="24" t="s">
        <v>50</v>
      </c>
    </row>
    <row r="96" spans="1:16" x14ac:dyDescent="0.25">
      <c r="A96" s="17" t="s">
        <v>54</v>
      </c>
      <c r="E96" s="25" t="s">
        <v>55</v>
      </c>
    </row>
    <row r="97" spans="1:16" x14ac:dyDescent="0.25">
      <c r="A97" s="17" t="s">
        <v>54</v>
      </c>
      <c r="E97" s="25" t="s">
        <v>66</v>
      </c>
    </row>
    <row r="98" spans="1:16" x14ac:dyDescent="0.25">
      <c r="A98" s="17" t="s">
        <v>57</v>
      </c>
      <c r="E98" s="24" t="s">
        <v>50</v>
      </c>
    </row>
    <row r="99" spans="1:16" ht="30" x14ac:dyDescent="0.25">
      <c r="A99" s="17" t="s">
        <v>48</v>
      </c>
      <c r="B99" s="17">
        <v>18</v>
      </c>
      <c r="C99" s="18" t="s">
        <v>212</v>
      </c>
      <c r="D99" t="s">
        <v>50</v>
      </c>
      <c r="E99" s="19" t="s">
        <v>213</v>
      </c>
      <c r="F99" s="20" t="s">
        <v>86</v>
      </c>
      <c r="G99" s="21">
        <v>1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53</v>
      </c>
      <c r="E100" s="24" t="s">
        <v>50</v>
      </c>
    </row>
    <row r="101" spans="1:16" x14ac:dyDescent="0.25">
      <c r="A101" s="17" t="s">
        <v>54</v>
      </c>
      <c r="E101" s="25" t="s">
        <v>55</v>
      </c>
    </row>
    <row r="102" spans="1:16" x14ac:dyDescent="0.25">
      <c r="A102" s="17" t="s">
        <v>54</v>
      </c>
      <c r="E102" s="25" t="s">
        <v>102</v>
      </c>
    </row>
    <row r="103" spans="1:16" x14ac:dyDescent="0.25">
      <c r="A103" s="17" t="s">
        <v>57</v>
      </c>
      <c r="E103" s="24" t="s">
        <v>50</v>
      </c>
    </row>
    <row r="104" spans="1:16" ht="30" x14ac:dyDescent="0.25">
      <c r="A104" s="17" t="s">
        <v>48</v>
      </c>
      <c r="B104" s="17">
        <v>19</v>
      </c>
      <c r="C104" s="18" t="s">
        <v>214</v>
      </c>
      <c r="D104" t="s">
        <v>50</v>
      </c>
      <c r="E104" s="19" t="s">
        <v>215</v>
      </c>
      <c r="F104" s="20" t="s">
        <v>86</v>
      </c>
      <c r="G104" s="21">
        <v>2</v>
      </c>
      <c r="H104" s="22">
        <v>0</v>
      </c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53</v>
      </c>
      <c r="E105" s="24" t="s">
        <v>50</v>
      </c>
    </row>
    <row r="106" spans="1:16" x14ac:dyDescent="0.25">
      <c r="A106" s="17" t="s">
        <v>54</v>
      </c>
      <c r="E106" s="25" t="s">
        <v>55</v>
      </c>
    </row>
    <row r="107" spans="1:16" x14ac:dyDescent="0.25">
      <c r="A107" s="17" t="s">
        <v>54</v>
      </c>
      <c r="E107" s="25" t="s">
        <v>216</v>
      </c>
    </row>
    <row r="108" spans="1:16" x14ac:dyDescent="0.25">
      <c r="A108" s="17" t="s">
        <v>57</v>
      </c>
      <c r="E108" s="24" t="s">
        <v>50</v>
      </c>
    </row>
    <row r="109" spans="1:16" x14ac:dyDescent="0.25">
      <c r="A109" s="14" t="s">
        <v>45</v>
      </c>
      <c r="B109" s="14"/>
      <c r="C109" s="15" t="s">
        <v>217</v>
      </c>
      <c r="D109" s="14"/>
      <c r="E109" s="14" t="s">
        <v>218</v>
      </c>
      <c r="F109" s="14"/>
      <c r="G109" s="14"/>
      <c r="H109" s="14"/>
      <c r="I109" s="16">
        <f>SUMIFS(I110:I139,A110:A139,"P")</f>
        <v>0</v>
      </c>
    </row>
    <row r="110" spans="1:16" x14ac:dyDescent="0.25">
      <c r="A110" s="17" t="s">
        <v>48</v>
      </c>
      <c r="B110" s="17">
        <v>20</v>
      </c>
      <c r="C110" s="18" t="s">
        <v>219</v>
      </c>
      <c r="D110" t="s">
        <v>50</v>
      </c>
      <c r="E110" s="19" t="s">
        <v>220</v>
      </c>
      <c r="F110" s="20" t="s">
        <v>86</v>
      </c>
      <c r="G110" s="21">
        <v>8</v>
      </c>
      <c r="H110" s="22">
        <v>0</v>
      </c>
      <c r="I110" s="22">
        <f>ROUND(G110*H110,P4)</f>
        <v>0</v>
      </c>
      <c r="O110" s="23">
        <f>I110*0.21</f>
        <v>0</v>
      </c>
      <c r="P110">
        <v>3</v>
      </c>
    </row>
    <row r="111" spans="1:16" x14ac:dyDescent="0.25">
      <c r="A111" s="17" t="s">
        <v>53</v>
      </c>
      <c r="E111" s="24" t="s">
        <v>50</v>
      </c>
    </row>
    <row r="112" spans="1:16" x14ac:dyDescent="0.25">
      <c r="A112" s="17" t="s">
        <v>54</v>
      </c>
      <c r="E112" s="25" t="s">
        <v>55</v>
      </c>
    </row>
    <row r="113" spans="1:16" x14ac:dyDescent="0.25">
      <c r="A113" s="17" t="s">
        <v>54</v>
      </c>
      <c r="E113" s="25" t="s">
        <v>69</v>
      </c>
    </row>
    <row r="114" spans="1:16" x14ac:dyDescent="0.25">
      <c r="A114" s="17" t="s">
        <v>57</v>
      </c>
      <c r="E114" s="24" t="s">
        <v>50</v>
      </c>
    </row>
    <row r="115" spans="1:16" x14ac:dyDescent="0.25">
      <c r="A115" s="17" t="s">
        <v>48</v>
      </c>
      <c r="B115" s="17">
        <v>21</v>
      </c>
      <c r="C115" s="18" t="s">
        <v>221</v>
      </c>
      <c r="D115" t="s">
        <v>50</v>
      </c>
      <c r="E115" s="19" t="s">
        <v>222</v>
      </c>
      <c r="F115" s="20" t="s">
        <v>86</v>
      </c>
      <c r="G115" s="21">
        <v>8</v>
      </c>
      <c r="H115" s="22">
        <v>0</v>
      </c>
      <c r="I115" s="22">
        <f>ROUND(G115*H115,P4)</f>
        <v>0</v>
      </c>
      <c r="O115" s="23">
        <f>I115*0.21</f>
        <v>0</v>
      </c>
      <c r="P115">
        <v>3</v>
      </c>
    </row>
    <row r="116" spans="1:16" x14ac:dyDescent="0.25">
      <c r="A116" s="17" t="s">
        <v>53</v>
      </c>
      <c r="E116" s="24" t="s">
        <v>50</v>
      </c>
    </row>
    <row r="117" spans="1:16" x14ac:dyDescent="0.25">
      <c r="A117" s="17" t="s">
        <v>54</v>
      </c>
      <c r="E117" s="25" t="s">
        <v>55</v>
      </c>
    </row>
    <row r="118" spans="1:16" x14ac:dyDescent="0.25">
      <c r="A118" s="17" t="s">
        <v>54</v>
      </c>
      <c r="E118" s="25" t="s">
        <v>69</v>
      </c>
    </row>
    <row r="119" spans="1:16" x14ac:dyDescent="0.25">
      <c r="A119" s="17" t="s">
        <v>57</v>
      </c>
      <c r="E119" s="24" t="s">
        <v>50</v>
      </c>
    </row>
    <row r="120" spans="1:16" x14ac:dyDescent="0.25">
      <c r="A120" s="17" t="s">
        <v>48</v>
      </c>
      <c r="B120" s="17">
        <v>22</v>
      </c>
      <c r="C120" s="18" t="s">
        <v>223</v>
      </c>
      <c r="D120" t="s">
        <v>50</v>
      </c>
      <c r="E120" s="19" t="s">
        <v>224</v>
      </c>
      <c r="F120" s="20" t="s">
        <v>86</v>
      </c>
      <c r="G120" s="21">
        <v>4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53</v>
      </c>
      <c r="E121" s="24" t="s">
        <v>50</v>
      </c>
    </row>
    <row r="122" spans="1:16" x14ac:dyDescent="0.25">
      <c r="A122" s="17" t="s">
        <v>54</v>
      </c>
      <c r="E122" s="25" t="s">
        <v>55</v>
      </c>
    </row>
    <row r="123" spans="1:16" x14ac:dyDescent="0.25">
      <c r="A123" s="17" t="s">
        <v>54</v>
      </c>
      <c r="E123" s="25" t="s">
        <v>87</v>
      </c>
    </row>
    <row r="124" spans="1:16" x14ac:dyDescent="0.25">
      <c r="A124" s="17" t="s">
        <v>57</v>
      </c>
      <c r="E124" s="24" t="s">
        <v>50</v>
      </c>
    </row>
    <row r="125" spans="1:16" x14ac:dyDescent="0.25">
      <c r="A125" s="17" t="s">
        <v>48</v>
      </c>
      <c r="B125" s="17">
        <v>23</v>
      </c>
      <c r="C125" s="18" t="s">
        <v>225</v>
      </c>
      <c r="D125" t="s">
        <v>50</v>
      </c>
      <c r="E125" s="19" t="s">
        <v>226</v>
      </c>
      <c r="F125" s="20" t="s">
        <v>86</v>
      </c>
      <c r="G125" s="21">
        <v>4</v>
      </c>
      <c r="H125" s="22">
        <v>0</v>
      </c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53</v>
      </c>
      <c r="E126" s="24" t="s">
        <v>50</v>
      </c>
    </row>
    <row r="127" spans="1:16" x14ac:dyDescent="0.25">
      <c r="A127" s="17" t="s">
        <v>54</v>
      </c>
      <c r="E127" s="25" t="s">
        <v>55</v>
      </c>
    </row>
    <row r="128" spans="1:16" x14ac:dyDescent="0.25">
      <c r="A128" s="17" t="s">
        <v>54</v>
      </c>
      <c r="E128" s="25" t="s">
        <v>87</v>
      </c>
    </row>
    <row r="129" spans="1:16" x14ac:dyDescent="0.25">
      <c r="A129" s="17" t="s">
        <v>57</v>
      </c>
      <c r="E129" s="24" t="s">
        <v>50</v>
      </c>
    </row>
    <row r="130" spans="1:16" x14ac:dyDescent="0.25">
      <c r="A130" s="17" t="s">
        <v>48</v>
      </c>
      <c r="B130" s="17">
        <v>24</v>
      </c>
      <c r="C130" s="18" t="s">
        <v>227</v>
      </c>
      <c r="D130" t="s">
        <v>50</v>
      </c>
      <c r="E130" s="19" t="s">
        <v>228</v>
      </c>
      <c r="F130" s="20" t="s">
        <v>86</v>
      </c>
      <c r="G130" s="21">
        <v>3</v>
      </c>
      <c r="H130" s="22">
        <v>0</v>
      </c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53</v>
      </c>
      <c r="E131" s="24" t="s">
        <v>50</v>
      </c>
    </row>
    <row r="132" spans="1:16" x14ac:dyDescent="0.25">
      <c r="A132" s="17" t="s">
        <v>54</v>
      </c>
      <c r="E132" s="25" t="s">
        <v>55</v>
      </c>
    </row>
    <row r="133" spans="1:16" x14ac:dyDescent="0.25">
      <c r="A133" s="17" t="s">
        <v>54</v>
      </c>
      <c r="E133" s="25" t="s">
        <v>66</v>
      </c>
    </row>
    <row r="134" spans="1:16" x14ac:dyDescent="0.25">
      <c r="A134" s="17" t="s">
        <v>57</v>
      </c>
      <c r="E134" s="24" t="s">
        <v>50</v>
      </c>
    </row>
    <row r="135" spans="1:16" x14ac:dyDescent="0.25">
      <c r="A135" s="17" t="s">
        <v>48</v>
      </c>
      <c r="B135" s="17">
        <v>25</v>
      </c>
      <c r="C135" s="18" t="s">
        <v>229</v>
      </c>
      <c r="D135" t="s">
        <v>50</v>
      </c>
      <c r="E135" s="19" t="s">
        <v>230</v>
      </c>
      <c r="F135" s="20" t="s">
        <v>86</v>
      </c>
      <c r="G135" s="21">
        <v>3</v>
      </c>
      <c r="H135" s="22">
        <v>0</v>
      </c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53</v>
      </c>
      <c r="E136" s="24" t="s">
        <v>50</v>
      </c>
    </row>
    <row r="137" spans="1:16" x14ac:dyDescent="0.25">
      <c r="A137" s="17" t="s">
        <v>54</v>
      </c>
      <c r="E137" s="25" t="s">
        <v>55</v>
      </c>
    </row>
    <row r="138" spans="1:16" x14ac:dyDescent="0.25">
      <c r="A138" s="17" t="s">
        <v>54</v>
      </c>
      <c r="E138" s="25" t="s">
        <v>66</v>
      </c>
    </row>
    <row r="139" spans="1:16" x14ac:dyDescent="0.25">
      <c r="A139" s="17" t="s">
        <v>57</v>
      </c>
      <c r="E139" s="24" t="s">
        <v>50</v>
      </c>
    </row>
    <row r="140" spans="1:16" x14ac:dyDescent="0.25">
      <c r="A140" s="14" t="s">
        <v>45</v>
      </c>
      <c r="B140" s="14"/>
      <c r="C140" s="15" t="s">
        <v>231</v>
      </c>
      <c r="D140" s="14"/>
      <c r="E140" s="14" t="s">
        <v>232</v>
      </c>
      <c r="F140" s="14"/>
      <c r="G140" s="14"/>
      <c r="H140" s="14"/>
      <c r="I140" s="16">
        <f>SUMIFS(I141:I155,A141:A155,"P")</f>
        <v>0</v>
      </c>
    </row>
    <row r="141" spans="1:16" ht="30" x14ac:dyDescent="0.25">
      <c r="A141" s="17" t="s">
        <v>48</v>
      </c>
      <c r="B141" s="17">
        <v>26</v>
      </c>
      <c r="C141" s="18" t="s">
        <v>233</v>
      </c>
      <c r="D141" t="s">
        <v>50</v>
      </c>
      <c r="E141" s="19" t="s">
        <v>234</v>
      </c>
      <c r="F141" s="20" t="s">
        <v>86</v>
      </c>
      <c r="G141" s="21">
        <v>1</v>
      </c>
      <c r="H141" s="22">
        <v>0</v>
      </c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53</v>
      </c>
      <c r="E142" s="24" t="s">
        <v>50</v>
      </c>
    </row>
    <row r="143" spans="1:16" x14ac:dyDescent="0.25">
      <c r="A143" s="17" t="s">
        <v>54</v>
      </c>
      <c r="E143" s="25" t="s">
        <v>55</v>
      </c>
    </row>
    <row r="144" spans="1:16" x14ac:dyDescent="0.25">
      <c r="A144" s="17" t="s">
        <v>54</v>
      </c>
      <c r="E144" s="25" t="s">
        <v>102</v>
      </c>
    </row>
    <row r="145" spans="1:16" x14ac:dyDescent="0.25">
      <c r="A145" s="17" t="s">
        <v>57</v>
      </c>
      <c r="E145" s="24" t="s">
        <v>50</v>
      </c>
    </row>
    <row r="146" spans="1:16" ht="45" x14ac:dyDescent="0.25">
      <c r="A146" s="17" t="s">
        <v>48</v>
      </c>
      <c r="B146" s="17">
        <v>27</v>
      </c>
      <c r="C146" s="18" t="s">
        <v>235</v>
      </c>
      <c r="D146" t="s">
        <v>50</v>
      </c>
      <c r="E146" s="19" t="s">
        <v>236</v>
      </c>
      <c r="F146" s="20" t="s">
        <v>86</v>
      </c>
      <c r="G146" s="21">
        <v>1</v>
      </c>
      <c r="H146" s="22">
        <v>0</v>
      </c>
      <c r="I146" s="22">
        <f>ROUND(G146*H146,P4)</f>
        <v>0</v>
      </c>
      <c r="O146" s="23">
        <f>I146*0.21</f>
        <v>0</v>
      </c>
      <c r="P146">
        <v>3</v>
      </c>
    </row>
    <row r="147" spans="1:16" x14ac:dyDescent="0.25">
      <c r="A147" s="17" t="s">
        <v>53</v>
      </c>
      <c r="E147" s="24" t="s">
        <v>50</v>
      </c>
    </row>
    <row r="148" spans="1:16" x14ac:dyDescent="0.25">
      <c r="A148" s="17" t="s">
        <v>54</v>
      </c>
      <c r="E148" s="25" t="s">
        <v>55</v>
      </c>
    </row>
    <row r="149" spans="1:16" x14ac:dyDescent="0.25">
      <c r="A149" s="17" t="s">
        <v>54</v>
      </c>
      <c r="E149" s="25" t="s">
        <v>102</v>
      </c>
    </row>
    <row r="150" spans="1:16" x14ac:dyDescent="0.25">
      <c r="A150" s="17" t="s">
        <v>57</v>
      </c>
      <c r="E150" s="24" t="s">
        <v>50</v>
      </c>
    </row>
    <row r="151" spans="1:16" x14ac:dyDescent="0.25">
      <c r="A151" s="17" t="s">
        <v>48</v>
      </c>
      <c r="B151" s="17">
        <v>28</v>
      </c>
      <c r="C151" s="18" t="s">
        <v>237</v>
      </c>
      <c r="D151" t="s">
        <v>50</v>
      </c>
      <c r="E151" s="19" t="s">
        <v>238</v>
      </c>
      <c r="F151" s="20" t="s">
        <v>168</v>
      </c>
      <c r="G151" s="21">
        <v>24</v>
      </c>
      <c r="H151" s="22">
        <v>0</v>
      </c>
      <c r="I151" s="22">
        <f>ROUND(G151*H151,P4)</f>
        <v>0</v>
      </c>
      <c r="O151" s="23">
        <f>I151*0.21</f>
        <v>0</v>
      </c>
      <c r="P151">
        <v>3</v>
      </c>
    </row>
    <row r="152" spans="1:16" x14ac:dyDescent="0.25">
      <c r="A152" s="17" t="s">
        <v>53</v>
      </c>
      <c r="E152" s="24" t="s">
        <v>50</v>
      </c>
    </row>
    <row r="153" spans="1:16" x14ac:dyDescent="0.25">
      <c r="A153" s="17" t="s">
        <v>54</v>
      </c>
      <c r="E153" s="25" t="s">
        <v>55</v>
      </c>
    </row>
    <row r="154" spans="1:16" x14ac:dyDescent="0.25">
      <c r="A154" s="17" t="s">
        <v>54</v>
      </c>
      <c r="E154" s="25" t="s">
        <v>239</v>
      </c>
    </row>
    <row r="155" spans="1:16" ht="135" x14ac:dyDescent="0.25">
      <c r="A155" s="17" t="s">
        <v>57</v>
      </c>
      <c r="E155" s="19" t="s">
        <v>240</v>
      </c>
    </row>
    <row r="156" spans="1:16" x14ac:dyDescent="0.25">
      <c r="A156" s="14" t="s">
        <v>45</v>
      </c>
      <c r="B156" s="14"/>
      <c r="C156" s="15" t="s">
        <v>241</v>
      </c>
      <c r="D156" s="14"/>
      <c r="E156" s="14" t="s">
        <v>193</v>
      </c>
      <c r="F156" s="14"/>
      <c r="G156" s="14"/>
      <c r="H156" s="14"/>
      <c r="I156" s="16">
        <f>SUMIFS(I157:I166,A157:A166,"P")</f>
        <v>0</v>
      </c>
    </row>
    <row r="157" spans="1:16" x14ac:dyDescent="0.25">
      <c r="A157" s="17" t="s">
        <v>48</v>
      </c>
      <c r="B157" s="17">
        <v>29</v>
      </c>
      <c r="C157" s="18" t="s">
        <v>242</v>
      </c>
      <c r="D157" t="s">
        <v>50</v>
      </c>
      <c r="E157" s="19" t="s">
        <v>243</v>
      </c>
      <c r="F157" s="20" t="s">
        <v>86</v>
      </c>
      <c r="G157" s="21">
        <v>5</v>
      </c>
      <c r="H157" s="22">
        <v>0</v>
      </c>
      <c r="I157" s="22">
        <f>ROUND(G157*H157,P4)</f>
        <v>0</v>
      </c>
      <c r="O157" s="23">
        <f>I157*0.21</f>
        <v>0</v>
      </c>
      <c r="P157">
        <v>3</v>
      </c>
    </row>
    <row r="158" spans="1:16" x14ac:dyDescent="0.25">
      <c r="A158" s="17" t="s">
        <v>53</v>
      </c>
      <c r="E158" s="24" t="s">
        <v>50</v>
      </c>
    </row>
    <row r="159" spans="1:16" x14ac:dyDescent="0.25">
      <c r="A159" s="17" t="s">
        <v>54</v>
      </c>
      <c r="E159" s="25" t="s">
        <v>55</v>
      </c>
    </row>
    <row r="160" spans="1:16" x14ac:dyDescent="0.25">
      <c r="A160" s="17" t="s">
        <v>54</v>
      </c>
      <c r="E160" s="25" t="s">
        <v>72</v>
      </c>
    </row>
    <row r="161" spans="1:16" x14ac:dyDescent="0.25">
      <c r="A161" s="17" t="s">
        <v>57</v>
      </c>
      <c r="E161" s="24" t="s">
        <v>50</v>
      </c>
    </row>
    <row r="162" spans="1:16" x14ac:dyDescent="0.25">
      <c r="A162" s="17" t="s">
        <v>48</v>
      </c>
      <c r="B162" s="17">
        <v>30</v>
      </c>
      <c r="C162" s="18" t="s">
        <v>244</v>
      </c>
      <c r="D162" t="s">
        <v>50</v>
      </c>
      <c r="E162" s="19" t="s">
        <v>245</v>
      </c>
      <c r="F162" s="20" t="s">
        <v>86</v>
      </c>
      <c r="G162" s="21">
        <v>5</v>
      </c>
      <c r="H162" s="22">
        <v>0</v>
      </c>
      <c r="I162" s="22">
        <f>ROUND(G162*H162,P4)</f>
        <v>0</v>
      </c>
      <c r="O162" s="23">
        <f>I162*0.21</f>
        <v>0</v>
      </c>
      <c r="P162">
        <v>3</v>
      </c>
    </row>
    <row r="163" spans="1:16" x14ac:dyDescent="0.25">
      <c r="A163" s="17" t="s">
        <v>53</v>
      </c>
      <c r="E163" s="24" t="s">
        <v>50</v>
      </c>
    </row>
    <row r="164" spans="1:16" x14ac:dyDescent="0.25">
      <c r="A164" s="17" t="s">
        <v>54</v>
      </c>
      <c r="E164" s="25" t="s">
        <v>55</v>
      </c>
    </row>
    <row r="165" spans="1:16" x14ac:dyDescent="0.25">
      <c r="A165" s="17" t="s">
        <v>54</v>
      </c>
      <c r="E165" s="25" t="s">
        <v>72</v>
      </c>
    </row>
    <row r="166" spans="1:16" x14ac:dyDescent="0.25">
      <c r="A166" s="17" t="s">
        <v>57</v>
      </c>
      <c r="E166" s="24" t="s">
        <v>50</v>
      </c>
    </row>
    <row r="167" spans="1:16" x14ac:dyDescent="0.25">
      <c r="A167" s="14" t="s">
        <v>45</v>
      </c>
      <c r="B167" s="14"/>
      <c r="C167" s="15" t="s">
        <v>246</v>
      </c>
      <c r="D167" s="14"/>
      <c r="E167" s="14" t="s">
        <v>247</v>
      </c>
      <c r="F167" s="14"/>
      <c r="G167" s="14"/>
      <c r="H167" s="14"/>
      <c r="I167" s="16">
        <f>SUMIFS(I168:I172,A168:A172,"P")</f>
        <v>0</v>
      </c>
    </row>
    <row r="168" spans="1:16" x14ac:dyDescent="0.25">
      <c r="A168" s="17" t="s">
        <v>48</v>
      </c>
      <c r="B168" s="17">
        <v>31</v>
      </c>
      <c r="C168" s="18" t="s">
        <v>248</v>
      </c>
      <c r="D168" t="s">
        <v>50</v>
      </c>
      <c r="E168" s="19" t="s">
        <v>249</v>
      </c>
      <c r="F168" s="20" t="s">
        <v>168</v>
      </c>
      <c r="G168" s="21">
        <v>24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53</v>
      </c>
      <c r="E169" s="24" t="s">
        <v>50</v>
      </c>
    </row>
    <row r="170" spans="1:16" x14ac:dyDescent="0.25">
      <c r="A170" s="17" t="s">
        <v>54</v>
      </c>
      <c r="E170" s="25" t="s">
        <v>55</v>
      </c>
    </row>
    <row r="171" spans="1:16" x14ac:dyDescent="0.25">
      <c r="A171" s="17" t="s">
        <v>54</v>
      </c>
      <c r="E171" s="25" t="s">
        <v>239</v>
      </c>
    </row>
    <row r="172" spans="1:16" x14ac:dyDescent="0.25">
      <c r="A172" s="17" t="s">
        <v>57</v>
      </c>
      <c r="E172" s="24" t="s">
        <v>50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1"/>
  <sheetViews>
    <sheetView topLeftCell="B1" zoomScaleNormal="100" workbookViewId="0">
      <selection activeCell="H331" sqref="H33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29" t="s">
        <v>24</v>
      </c>
      <c r="D3" s="30"/>
      <c r="E3" s="11" t="s">
        <v>25</v>
      </c>
      <c r="F3" s="3"/>
      <c r="G3" s="3"/>
      <c r="H3" s="12" t="s">
        <v>15</v>
      </c>
      <c r="I3" s="13">
        <f>SUMIFS(I10:I331,A10:A331,"SD")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29" t="s">
        <v>28</v>
      </c>
      <c r="D4" s="30"/>
      <c r="E4" s="11" t="s">
        <v>29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30</v>
      </c>
      <c r="B5" s="11" t="s">
        <v>27</v>
      </c>
      <c r="C5" s="29" t="s">
        <v>250</v>
      </c>
      <c r="D5" s="30"/>
      <c r="E5" s="11" t="s">
        <v>251</v>
      </c>
      <c r="F5" s="3"/>
      <c r="G5" s="3"/>
      <c r="H5" s="3"/>
      <c r="I5" s="3"/>
      <c r="O5">
        <v>0.21</v>
      </c>
    </row>
    <row r="6" spans="1:16" ht="30" x14ac:dyDescent="0.25">
      <c r="A6" t="s">
        <v>33</v>
      </c>
      <c r="B6" s="11" t="s">
        <v>34</v>
      </c>
      <c r="C6" s="29" t="s">
        <v>15</v>
      </c>
      <c r="D6" s="30"/>
      <c r="E6" s="11" t="s">
        <v>16</v>
      </c>
      <c r="F6" s="3"/>
      <c r="G6" s="3"/>
      <c r="H6" s="3"/>
      <c r="I6" s="3"/>
    </row>
    <row r="7" spans="1:16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43</v>
      </c>
      <c r="I8" s="7" t="s">
        <v>44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45</v>
      </c>
      <c r="B10" s="14"/>
      <c r="C10" s="15" t="s">
        <v>252</v>
      </c>
      <c r="D10" s="14"/>
      <c r="E10" s="14" t="s">
        <v>253</v>
      </c>
      <c r="F10" s="14"/>
      <c r="G10" s="14"/>
      <c r="H10" s="14"/>
      <c r="I10" s="16">
        <f>SUMIFS(I11:I35,A11:A35,"P")</f>
        <v>0</v>
      </c>
    </row>
    <row r="11" spans="1:16" ht="30" x14ac:dyDescent="0.25">
      <c r="A11" s="17" t="s">
        <v>48</v>
      </c>
      <c r="B11" s="17">
        <v>1</v>
      </c>
      <c r="C11" s="18" t="s">
        <v>254</v>
      </c>
      <c r="D11" t="s">
        <v>50</v>
      </c>
      <c r="E11" s="19" t="s">
        <v>255</v>
      </c>
      <c r="F11" s="20" t="s">
        <v>75</v>
      </c>
      <c r="G11" s="21">
        <v>12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53</v>
      </c>
      <c r="E12" s="19" t="s">
        <v>256</v>
      </c>
    </row>
    <row r="13" spans="1:16" ht="30" x14ac:dyDescent="0.25">
      <c r="A13" s="17" t="s">
        <v>54</v>
      </c>
      <c r="E13" s="25" t="s">
        <v>257</v>
      </c>
    </row>
    <row r="14" spans="1:16" x14ac:dyDescent="0.25">
      <c r="A14" s="17" t="s">
        <v>54</v>
      </c>
      <c r="E14" s="25" t="s">
        <v>83</v>
      </c>
    </row>
    <row r="15" spans="1:16" ht="90" x14ac:dyDescent="0.25">
      <c r="A15" s="17" t="s">
        <v>57</v>
      </c>
      <c r="E15" s="19" t="s">
        <v>258</v>
      </c>
    </row>
    <row r="16" spans="1:16" x14ac:dyDescent="0.25">
      <c r="A16" s="17" t="s">
        <v>48</v>
      </c>
      <c r="B16" s="17">
        <v>2</v>
      </c>
      <c r="C16" s="18" t="s">
        <v>259</v>
      </c>
      <c r="D16" t="s">
        <v>50</v>
      </c>
      <c r="E16" s="19" t="s">
        <v>260</v>
      </c>
      <c r="F16" s="20" t="s">
        <v>75</v>
      </c>
      <c r="G16" s="21">
        <v>5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53</v>
      </c>
      <c r="E17" s="19" t="s">
        <v>256</v>
      </c>
    </row>
    <row r="18" spans="1:16" ht="30" x14ac:dyDescent="0.25">
      <c r="A18" s="17" t="s">
        <v>54</v>
      </c>
      <c r="E18" s="25" t="s">
        <v>257</v>
      </c>
    </row>
    <row r="19" spans="1:16" x14ac:dyDescent="0.25">
      <c r="A19" s="17" t="s">
        <v>54</v>
      </c>
      <c r="E19" s="25" t="s">
        <v>72</v>
      </c>
    </row>
    <row r="20" spans="1:16" ht="90" x14ac:dyDescent="0.25">
      <c r="A20" s="17" t="s">
        <v>57</v>
      </c>
      <c r="E20" s="19" t="s">
        <v>258</v>
      </c>
    </row>
    <row r="21" spans="1:16" x14ac:dyDescent="0.25">
      <c r="A21" s="17" t="s">
        <v>48</v>
      </c>
      <c r="B21" s="17">
        <v>3</v>
      </c>
      <c r="C21" s="18" t="s">
        <v>261</v>
      </c>
      <c r="D21" t="s">
        <v>50</v>
      </c>
      <c r="E21" s="19" t="s">
        <v>262</v>
      </c>
      <c r="F21" s="20" t="s">
        <v>75</v>
      </c>
      <c r="G21" s="21">
        <v>3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53</v>
      </c>
      <c r="E22" s="19" t="s">
        <v>256</v>
      </c>
    </row>
    <row r="23" spans="1:16" ht="30" x14ac:dyDescent="0.25">
      <c r="A23" s="17" t="s">
        <v>54</v>
      </c>
      <c r="E23" s="25" t="s">
        <v>257</v>
      </c>
    </row>
    <row r="24" spans="1:16" x14ac:dyDescent="0.25">
      <c r="A24" s="17" t="s">
        <v>54</v>
      </c>
      <c r="E24" s="25" t="s">
        <v>66</v>
      </c>
    </row>
    <row r="25" spans="1:16" ht="90" x14ac:dyDescent="0.25">
      <c r="A25" s="17" t="s">
        <v>57</v>
      </c>
      <c r="E25" s="19" t="s">
        <v>258</v>
      </c>
    </row>
    <row r="26" spans="1:16" x14ac:dyDescent="0.25">
      <c r="A26" s="17" t="s">
        <v>48</v>
      </c>
      <c r="B26" s="17">
        <v>4</v>
      </c>
      <c r="C26" s="18" t="s">
        <v>263</v>
      </c>
      <c r="D26" t="s">
        <v>50</v>
      </c>
      <c r="E26" s="19" t="s">
        <v>264</v>
      </c>
      <c r="F26" s="20" t="s">
        <v>82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53</v>
      </c>
      <c r="E27" s="19" t="s">
        <v>256</v>
      </c>
    </row>
    <row r="28" spans="1:16" ht="30" x14ac:dyDescent="0.25">
      <c r="A28" s="17" t="s">
        <v>54</v>
      </c>
      <c r="E28" s="25" t="s">
        <v>257</v>
      </c>
    </row>
    <row r="29" spans="1:16" x14ac:dyDescent="0.25">
      <c r="A29" s="17" t="s">
        <v>54</v>
      </c>
      <c r="E29" s="25" t="s">
        <v>102</v>
      </c>
    </row>
    <row r="30" spans="1:16" ht="120" x14ac:dyDescent="0.25">
      <c r="A30" s="17" t="s">
        <v>57</v>
      </c>
      <c r="E30" s="19" t="s">
        <v>265</v>
      </c>
    </row>
    <row r="31" spans="1:16" x14ac:dyDescent="0.25">
      <c r="A31" s="17" t="s">
        <v>48</v>
      </c>
      <c r="B31" s="17">
        <v>5</v>
      </c>
      <c r="C31" s="18" t="s">
        <v>266</v>
      </c>
      <c r="D31" t="s">
        <v>50</v>
      </c>
      <c r="E31" s="19" t="s">
        <v>267</v>
      </c>
      <c r="F31" s="20" t="s">
        <v>86</v>
      </c>
      <c r="G31" s="21">
        <v>1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53</v>
      </c>
      <c r="E32" s="19" t="s">
        <v>256</v>
      </c>
    </row>
    <row r="33" spans="1:16" ht="30" x14ac:dyDescent="0.25">
      <c r="A33" s="17" t="s">
        <v>54</v>
      </c>
      <c r="E33" s="25" t="s">
        <v>257</v>
      </c>
    </row>
    <row r="34" spans="1:16" x14ac:dyDescent="0.25">
      <c r="A34" s="17" t="s">
        <v>54</v>
      </c>
      <c r="E34" s="25" t="s">
        <v>102</v>
      </c>
    </row>
    <row r="35" spans="1:16" ht="60" x14ac:dyDescent="0.25">
      <c r="A35" s="17" t="s">
        <v>57</v>
      </c>
      <c r="E35" s="19" t="s">
        <v>268</v>
      </c>
    </row>
    <row r="36" spans="1:16" x14ac:dyDescent="0.25">
      <c r="A36" s="14" t="s">
        <v>45</v>
      </c>
      <c r="B36" s="14"/>
      <c r="C36" s="15" t="s">
        <v>269</v>
      </c>
      <c r="D36" s="14"/>
      <c r="E36" s="14" t="s">
        <v>270</v>
      </c>
      <c r="F36" s="14"/>
      <c r="G36" s="14"/>
      <c r="H36" s="14"/>
      <c r="I36" s="16">
        <f>SUMIFS(I37:I46,A37:A46,"P")</f>
        <v>0</v>
      </c>
    </row>
    <row r="37" spans="1:16" x14ac:dyDescent="0.25">
      <c r="A37" s="17" t="s">
        <v>48</v>
      </c>
      <c r="B37" s="17">
        <v>6</v>
      </c>
      <c r="C37" s="18" t="s">
        <v>271</v>
      </c>
      <c r="D37" t="s">
        <v>50</v>
      </c>
      <c r="E37" s="19" t="s">
        <v>272</v>
      </c>
      <c r="F37" s="20" t="s">
        <v>86</v>
      </c>
      <c r="G37" s="21">
        <v>2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53</v>
      </c>
      <c r="E38" s="19" t="s">
        <v>256</v>
      </c>
    </row>
    <row r="39" spans="1:16" ht="30" x14ac:dyDescent="0.25">
      <c r="A39" s="17" t="s">
        <v>54</v>
      </c>
      <c r="E39" s="25" t="s">
        <v>257</v>
      </c>
    </row>
    <row r="40" spans="1:16" x14ac:dyDescent="0.25">
      <c r="A40" s="17" t="s">
        <v>54</v>
      </c>
      <c r="E40" s="25" t="s">
        <v>216</v>
      </c>
    </row>
    <row r="41" spans="1:16" ht="120" x14ac:dyDescent="0.25">
      <c r="A41" s="17" t="s">
        <v>57</v>
      </c>
      <c r="E41" s="19" t="s">
        <v>273</v>
      </c>
    </row>
    <row r="42" spans="1:16" x14ac:dyDescent="0.25">
      <c r="A42" s="17" t="s">
        <v>48</v>
      </c>
      <c r="B42" s="17">
        <v>7</v>
      </c>
      <c r="C42" s="18" t="s">
        <v>274</v>
      </c>
      <c r="D42" t="s">
        <v>50</v>
      </c>
      <c r="E42" s="19" t="s">
        <v>275</v>
      </c>
      <c r="F42" s="20" t="s">
        <v>86</v>
      </c>
      <c r="G42" s="21">
        <v>2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53</v>
      </c>
      <c r="E43" s="19" t="s">
        <v>256</v>
      </c>
    </row>
    <row r="44" spans="1:16" ht="30" x14ac:dyDescent="0.25">
      <c r="A44" s="17" t="s">
        <v>54</v>
      </c>
      <c r="E44" s="25" t="s">
        <v>257</v>
      </c>
    </row>
    <row r="45" spans="1:16" x14ac:dyDescent="0.25">
      <c r="A45" s="17" t="s">
        <v>54</v>
      </c>
      <c r="E45" s="25" t="s">
        <v>216</v>
      </c>
    </row>
    <row r="46" spans="1:16" ht="105" x14ac:dyDescent="0.25">
      <c r="A46" s="17" t="s">
        <v>57</v>
      </c>
      <c r="E46" s="19" t="s">
        <v>276</v>
      </c>
    </row>
    <row r="47" spans="1:16" x14ac:dyDescent="0.25">
      <c r="A47" s="14" t="s">
        <v>45</v>
      </c>
      <c r="B47" s="14"/>
      <c r="C47" s="15" t="s">
        <v>277</v>
      </c>
      <c r="D47" s="14"/>
      <c r="E47" s="14" t="s">
        <v>278</v>
      </c>
      <c r="F47" s="14"/>
      <c r="G47" s="14"/>
      <c r="H47" s="14"/>
      <c r="I47" s="16">
        <f>SUMIFS(I48:I107,A48:A107,"P")</f>
        <v>0</v>
      </c>
    </row>
    <row r="48" spans="1:16" x14ac:dyDescent="0.25">
      <c r="A48" s="17" t="s">
        <v>48</v>
      </c>
      <c r="B48" s="17">
        <v>8</v>
      </c>
      <c r="C48" s="18" t="s">
        <v>279</v>
      </c>
      <c r="D48" t="s">
        <v>50</v>
      </c>
      <c r="E48" s="19" t="s">
        <v>280</v>
      </c>
      <c r="F48" s="20" t="s">
        <v>75</v>
      </c>
      <c r="G48" s="21">
        <v>12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53</v>
      </c>
      <c r="E49" s="19" t="s">
        <v>256</v>
      </c>
    </row>
    <row r="50" spans="1:16" ht="30" x14ac:dyDescent="0.25">
      <c r="A50" s="17" t="s">
        <v>54</v>
      </c>
      <c r="E50" s="25" t="s">
        <v>257</v>
      </c>
    </row>
    <row r="51" spans="1:16" x14ac:dyDescent="0.25">
      <c r="A51" s="17" t="s">
        <v>54</v>
      </c>
      <c r="E51" s="25" t="s">
        <v>83</v>
      </c>
    </row>
    <row r="52" spans="1:16" ht="75" x14ac:dyDescent="0.25">
      <c r="A52" s="17" t="s">
        <v>57</v>
      </c>
      <c r="E52" s="19" t="s">
        <v>281</v>
      </c>
    </row>
    <row r="53" spans="1:16" x14ac:dyDescent="0.25">
      <c r="A53" s="17" t="s">
        <v>48</v>
      </c>
      <c r="B53" s="17">
        <v>9</v>
      </c>
      <c r="C53" s="18" t="s">
        <v>282</v>
      </c>
      <c r="D53" t="s">
        <v>50</v>
      </c>
      <c r="E53" s="19" t="s">
        <v>283</v>
      </c>
      <c r="F53" s="20" t="s">
        <v>86</v>
      </c>
      <c r="G53" s="21">
        <v>4</v>
      </c>
      <c r="H53" s="22">
        <v>0</v>
      </c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53</v>
      </c>
      <c r="E54" s="19" t="s">
        <v>256</v>
      </c>
    </row>
    <row r="55" spans="1:16" ht="30" x14ac:dyDescent="0.25">
      <c r="A55" s="17" t="s">
        <v>54</v>
      </c>
      <c r="E55" s="25" t="s">
        <v>257</v>
      </c>
    </row>
    <row r="56" spans="1:16" x14ac:dyDescent="0.25">
      <c r="A56" s="17" t="s">
        <v>54</v>
      </c>
      <c r="E56" s="25" t="s">
        <v>87</v>
      </c>
    </row>
    <row r="57" spans="1:16" ht="60" x14ac:dyDescent="0.25">
      <c r="A57" s="17" t="s">
        <v>57</v>
      </c>
      <c r="E57" s="19" t="s">
        <v>284</v>
      </c>
    </row>
    <row r="58" spans="1:16" x14ac:dyDescent="0.25">
      <c r="A58" s="17" t="s">
        <v>48</v>
      </c>
      <c r="B58" s="17">
        <v>10</v>
      </c>
      <c r="C58" s="18" t="s">
        <v>285</v>
      </c>
      <c r="D58" t="s">
        <v>50</v>
      </c>
      <c r="E58" s="19" t="s">
        <v>286</v>
      </c>
      <c r="F58" s="20" t="s">
        <v>75</v>
      </c>
      <c r="G58" s="21">
        <v>30</v>
      </c>
      <c r="H58" s="22">
        <v>0</v>
      </c>
      <c r="I58" s="22">
        <f>ROUND(G58*H58,P4)</f>
        <v>0</v>
      </c>
      <c r="O58" s="23">
        <f>I58*0.21</f>
        <v>0</v>
      </c>
      <c r="P58">
        <v>3</v>
      </c>
    </row>
    <row r="59" spans="1:16" x14ac:dyDescent="0.25">
      <c r="A59" s="17" t="s">
        <v>53</v>
      </c>
      <c r="E59" s="19" t="s">
        <v>256</v>
      </c>
    </row>
    <row r="60" spans="1:16" ht="30" x14ac:dyDescent="0.25">
      <c r="A60" s="17" t="s">
        <v>54</v>
      </c>
      <c r="E60" s="25" t="s">
        <v>257</v>
      </c>
    </row>
    <row r="61" spans="1:16" x14ac:dyDescent="0.25">
      <c r="A61" s="17" t="s">
        <v>54</v>
      </c>
      <c r="E61" s="25" t="s">
        <v>95</v>
      </c>
    </row>
    <row r="62" spans="1:16" ht="60" x14ac:dyDescent="0.25">
      <c r="A62" s="17" t="s">
        <v>57</v>
      </c>
      <c r="E62" s="19" t="s">
        <v>287</v>
      </c>
    </row>
    <row r="63" spans="1:16" ht="30" x14ac:dyDescent="0.25">
      <c r="A63" s="17" t="s">
        <v>48</v>
      </c>
      <c r="B63" s="17">
        <v>11</v>
      </c>
      <c r="C63" s="18" t="s">
        <v>288</v>
      </c>
      <c r="D63" t="s">
        <v>50</v>
      </c>
      <c r="E63" s="19" t="s">
        <v>289</v>
      </c>
      <c r="F63" s="20" t="s">
        <v>86</v>
      </c>
      <c r="G63" s="21">
        <v>12</v>
      </c>
      <c r="H63" s="22">
        <v>0</v>
      </c>
      <c r="I63" s="22">
        <f>ROUND(G63*H63,P4)</f>
        <v>0</v>
      </c>
      <c r="O63" s="23">
        <f>I63*0.21</f>
        <v>0</v>
      </c>
      <c r="P63">
        <v>3</v>
      </c>
    </row>
    <row r="64" spans="1:16" x14ac:dyDescent="0.25">
      <c r="A64" s="17" t="s">
        <v>53</v>
      </c>
      <c r="E64" s="19" t="s">
        <v>256</v>
      </c>
    </row>
    <row r="65" spans="1:16" ht="30" x14ac:dyDescent="0.25">
      <c r="A65" s="17" t="s">
        <v>54</v>
      </c>
      <c r="E65" s="25" t="s">
        <v>257</v>
      </c>
    </row>
    <row r="66" spans="1:16" x14ac:dyDescent="0.25">
      <c r="A66" s="17" t="s">
        <v>54</v>
      </c>
      <c r="E66" s="25" t="s">
        <v>83</v>
      </c>
    </row>
    <row r="67" spans="1:16" ht="75" x14ac:dyDescent="0.25">
      <c r="A67" s="17" t="s">
        <v>57</v>
      </c>
      <c r="E67" s="19" t="s">
        <v>281</v>
      </c>
    </row>
    <row r="68" spans="1:16" ht="30" x14ac:dyDescent="0.25">
      <c r="A68" s="17" t="s">
        <v>48</v>
      </c>
      <c r="B68" s="17">
        <v>12</v>
      </c>
      <c r="C68" s="18" t="s">
        <v>206</v>
      </c>
      <c r="D68" t="s">
        <v>50</v>
      </c>
      <c r="E68" s="19" t="s">
        <v>207</v>
      </c>
      <c r="F68" s="20" t="s">
        <v>86</v>
      </c>
      <c r="G68" s="21">
        <v>2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53</v>
      </c>
      <c r="E69" s="19" t="s">
        <v>256</v>
      </c>
    </row>
    <row r="70" spans="1:16" ht="30" x14ac:dyDescent="0.25">
      <c r="A70" s="17" t="s">
        <v>54</v>
      </c>
      <c r="E70" s="25" t="s">
        <v>257</v>
      </c>
    </row>
    <row r="71" spans="1:16" x14ac:dyDescent="0.25">
      <c r="A71" s="17" t="s">
        <v>54</v>
      </c>
      <c r="E71" s="25" t="s">
        <v>216</v>
      </c>
    </row>
    <row r="72" spans="1:16" ht="120" x14ac:dyDescent="0.25">
      <c r="A72" s="17" t="s">
        <v>57</v>
      </c>
      <c r="E72" s="19" t="s">
        <v>290</v>
      </c>
    </row>
    <row r="73" spans="1:16" ht="30" x14ac:dyDescent="0.25">
      <c r="A73" s="17" t="s">
        <v>48</v>
      </c>
      <c r="B73" s="17">
        <v>13</v>
      </c>
      <c r="C73" s="18" t="s">
        <v>208</v>
      </c>
      <c r="D73" t="s">
        <v>50</v>
      </c>
      <c r="E73" s="19" t="s">
        <v>209</v>
      </c>
      <c r="F73" s="20" t="s">
        <v>86</v>
      </c>
      <c r="G73" s="21">
        <v>1</v>
      </c>
      <c r="H73" s="22">
        <v>0</v>
      </c>
      <c r="I73" s="22">
        <f>ROUND(G73*H73,P4)</f>
        <v>0</v>
      </c>
      <c r="O73" s="23">
        <f>I73*0.21</f>
        <v>0</v>
      </c>
      <c r="P73">
        <v>3</v>
      </c>
    </row>
    <row r="74" spans="1:16" x14ac:dyDescent="0.25">
      <c r="A74" s="17" t="s">
        <v>53</v>
      </c>
      <c r="E74" s="19" t="s">
        <v>256</v>
      </c>
    </row>
    <row r="75" spans="1:16" ht="30" x14ac:dyDescent="0.25">
      <c r="A75" s="17" t="s">
        <v>54</v>
      </c>
      <c r="E75" s="25" t="s">
        <v>257</v>
      </c>
    </row>
    <row r="76" spans="1:16" x14ac:dyDescent="0.25">
      <c r="A76" s="17" t="s">
        <v>54</v>
      </c>
      <c r="E76" s="25" t="s">
        <v>102</v>
      </c>
    </row>
    <row r="77" spans="1:16" ht="120" x14ac:dyDescent="0.25">
      <c r="A77" s="17" t="s">
        <v>57</v>
      </c>
      <c r="E77" s="19" t="s">
        <v>290</v>
      </c>
    </row>
    <row r="78" spans="1:16" ht="30" x14ac:dyDescent="0.25">
      <c r="A78" s="17" t="s">
        <v>48</v>
      </c>
      <c r="B78" s="17">
        <v>14</v>
      </c>
      <c r="C78" s="18" t="s">
        <v>291</v>
      </c>
      <c r="D78" t="s">
        <v>50</v>
      </c>
      <c r="E78" s="19" t="s">
        <v>292</v>
      </c>
      <c r="F78" s="20" t="s">
        <v>86</v>
      </c>
      <c r="G78" s="21">
        <v>1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53</v>
      </c>
      <c r="E79" s="19" t="s">
        <v>256</v>
      </c>
    </row>
    <row r="80" spans="1:16" ht="30" x14ac:dyDescent="0.25">
      <c r="A80" s="17" t="s">
        <v>54</v>
      </c>
      <c r="E80" s="25" t="s">
        <v>257</v>
      </c>
    </row>
    <row r="81" spans="1:16" x14ac:dyDescent="0.25">
      <c r="A81" s="17" t="s">
        <v>54</v>
      </c>
      <c r="E81" s="25" t="s">
        <v>102</v>
      </c>
    </row>
    <row r="82" spans="1:16" ht="120" x14ac:dyDescent="0.25">
      <c r="A82" s="17" t="s">
        <v>57</v>
      </c>
      <c r="E82" s="19" t="s">
        <v>290</v>
      </c>
    </row>
    <row r="83" spans="1:16" ht="30" x14ac:dyDescent="0.25">
      <c r="A83" s="17" t="s">
        <v>48</v>
      </c>
      <c r="B83" s="17">
        <v>15</v>
      </c>
      <c r="C83" s="18" t="s">
        <v>293</v>
      </c>
      <c r="D83" t="s">
        <v>50</v>
      </c>
      <c r="E83" s="19" t="s">
        <v>294</v>
      </c>
      <c r="F83" s="20" t="s">
        <v>86</v>
      </c>
      <c r="G83" s="21">
        <v>6</v>
      </c>
      <c r="H83" s="22">
        <v>0</v>
      </c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53</v>
      </c>
      <c r="E84" s="19" t="s">
        <v>256</v>
      </c>
    </row>
    <row r="85" spans="1:16" ht="30" x14ac:dyDescent="0.25">
      <c r="A85" s="17" t="s">
        <v>54</v>
      </c>
      <c r="E85" s="25" t="s">
        <v>257</v>
      </c>
    </row>
    <row r="86" spans="1:16" x14ac:dyDescent="0.25">
      <c r="A86" s="17" t="s">
        <v>54</v>
      </c>
      <c r="E86" s="25" t="s">
        <v>295</v>
      </c>
    </row>
    <row r="87" spans="1:16" ht="120" x14ac:dyDescent="0.25">
      <c r="A87" s="17" t="s">
        <v>57</v>
      </c>
      <c r="E87" s="19" t="s">
        <v>290</v>
      </c>
    </row>
    <row r="88" spans="1:16" ht="30" x14ac:dyDescent="0.25">
      <c r="A88" s="17" t="s">
        <v>48</v>
      </c>
      <c r="B88" s="17">
        <v>16</v>
      </c>
      <c r="C88" s="18" t="s">
        <v>296</v>
      </c>
      <c r="D88" t="s">
        <v>50</v>
      </c>
      <c r="E88" s="19" t="s">
        <v>297</v>
      </c>
      <c r="F88" s="20" t="s">
        <v>86</v>
      </c>
      <c r="G88" s="21">
        <v>6</v>
      </c>
      <c r="H88" s="22">
        <v>0</v>
      </c>
      <c r="I88" s="22">
        <f>ROUND(G88*H88,P4)</f>
        <v>0</v>
      </c>
      <c r="O88" s="23">
        <f>I88*0.21</f>
        <v>0</v>
      </c>
      <c r="P88">
        <v>3</v>
      </c>
    </row>
    <row r="89" spans="1:16" x14ac:dyDescent="0.25">
      <c r="A89" s="17" t="s">
        <v>53</v>
      </c>
      <c r="E89" s="19" t="s">
        <v>256</v>
      </c>
    </row>
    <row r="90" spans="1:16" ht="30" x14ac:dyDescent="0.25">
      <c r="A90" s="17" t="s">
        <v>54</v>
      </c>
      <c r="E90" s="25" t="s">
        <v>257</v>
      </c>
    </row>
    <row r="91" spans="1:16" x14ac:dyDescent="0.25">
      <c r="A91" s="17" t="s">
        <v>54</v>
      </c>
      <c r="E91" s="25" t="s">
        <v>295</v>
      </c>
    </row>
    <row r="92" spans="1:16" ht="120" x14ac:dyDescent="0.25">
      <c r="A92" s="17" t="s">
        <v>57</v>
      </c>
      <c r="E92" s="19" t="s">
        <v>290</v>
      </c>
    </row>
    <row r="93" spans="1:16" x14ac:dyDescent="0.25">
      <c r="A93" s="17" t="s">
        <v>48</v>
      </c>
      <c r="B93" s="17">
        <v>17</v>
      </c>
      <c r="C93" s="18" t="s">
        <v>298</v>
      </c>
      <c r="D93" t="s">
        <v>50</v>
      </c>
      <c r="E93" s="19" t="s">
        <v>299</v>
      </c>
      <c r="F93" s="20" t="s">
        <v>86</v>
      </c>
      <c r="G93" s="21">
        <v>20</v>
      </c>
      <c r="H93" s="22">
        <v>0</v>
      </c>
      <c r="I93" s="22">
        <f>ROUND(G93*H93,P4)</f>
        <v>0</v>
      </c>
      <c r="O93" s="23">
        <f>I93*0.21</f>
        <v>0</v>
      </c>
      <c r="P93">
        <v>3</v>
      </c>
    </row>
    <row r="94" spans="1:16" x14ac:dyDescent="0.25">
      <c r="A94" s="17" t="s">
        <v>53</v>
      </c>
      <c r="E94" s="19" t="s">
        <v>256</v>
      </c>
    </row>
    <row r="95" spans="1:16" ht="30" x14ac:dyDescent="0.25">
      <c r="A95" s="17" t="s">
        <v>54</v>
      </c>
      <c r="E95" s="25" t="s">
        <v>257</v>
      </c>
    </row>
    <row r="96" spans="1:16" x14ac:dyDescent="0.25">
      <c r="A96" s="17" t="s">
        <v>54</v>
      </c>
      <c r="E96" s="25" t="s">
        <v>187</v>
      </c>
    </row>
    <row r="97" spans="1:16" ht="105" x14ac:dyDescent="0.25">
      <c r="A97" s="17" t="s">
        <v>57</v>
      </c>
      <c r="E97" s="19" t="s">
        <v>300</v>
      </c>
    </row>
    <row r="98" spans="1:16" ht="45" x14ac:dyDescent="0.25">
      <c r="A98" s="17" t="s">
        <v>48</v>
      </c>
      <c r="B98" s="17">
        <v>18</v>
      </c>
      <c r="C98" s="18" t="s">
        <v>301</v>
      </c>
      <c r="D98" t="s">
        <v>50</v>
      </c>
      <c r="E98" s="19" t="s">
        <v>302</v>
      </c>
      <c r="F98" s="20" t="s">
        <v>86</v>
      </c>
      <c r="G98" s="21">
        <v>1</v>
      </c>
      <c r="H98" s="22">
        <v>0</v>
      </c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53</v>
      </c>
      <c r="E99" s="19" t="s">
        <v>256</v>
      </c>
    </row>
    <row r="100" spans="1:16" ht="30" x14ac:dyDescent="0.25">
      <c r="A100" s="17" t="s">
        <v>54</v>
      </c>
      <c r="E100" s="25" t="s">
        <v>257</v>
      </c>
    </row>
    <row r="101" spans="1:16" x14ac:dyDescent="0.25">
      <c r="A101" s="17" t="s">
        <v>54</v>
      </c>
      <c r="E101" s="25" t="s">
        <v>102</v>
      </c>
    </row>
    <row r="102" spans="1:16" ht="120" x14ac:dyDescent="0.25">
      <c r="A102" s="17" t="s">
        <v>57</v>
      </c>
      <c r="E102" s="19" t="s">
        <v>303</v>
      </c>
    </row>
    <row r="103" spans="1:16" x14ac:dyDescent="0.25">
      <c r="A103" s="17" t="s">
        <v>48</v>
      </c>
      <c r="B103" s="17">
        <v>19</v>
      </c>
      <c r="C103" s="18" t="s">
        <v>304</v>
      </c>
      <c r="D103" t="s">
        <v>50</v>
      </c>
      <c r="E103" s="19" t="s">
        <v>305</v>
      </c>
      <c r="F103" s="20" t="s">
        <v>86</v>
      </c>
      <c r="G103" s="21">
        <v>1</v>
      </c>
      <c r="H103" s="22">
        <v>0</v>
      </c>
      <c r="I103" s="22">
        <f>ROUND(G103*H103,P4)</f>
        <v>0</v>
      </c>
      <c r="O103" s="23">
        <f>I103*0.21</f>
        <v>0</v>
      </c>
      <c r="P103">
        <v>3</v>
      </c>
    </row>
    <row r="104" spans="1:16" x14ac:dyDescent="0.25">
      <c r="A104" s="17" t="s">
        <v>53</v>
      </c>
      <c r="E104" s="19" t="s">
        <v>256</v>
      </c>
    </row>
    <row r="105" spans="1:16" ht="30" x14ac:dyDescent="0.25">
      <c r="A105" s="17" t="s">
        <v>54</v>
      </c>
      <c r="E105" s="25" t="s">
        <v>257</v>
      </c>
    </row>
    <row r="106" spans="1:16" x14ac:dyDescent="0.25">
      <c r="A106" s="17" t="s">
        <v>54</v>
      </c>
      <c r="E106" s="25" t="s">
        <v>102</v>
      </c>
    </row>
    <row r="107" spans="1:16" ht="105" x14ac:dyDescent="0.25">
      <c r="A107" s="17" t="s">
        <v>57</v>
      </c>
      <c r="E107" s="19" t="s">
        <v>306</v>
      </c>
    </row>
    <row r="108" spans="1:16" x14ac:dyDescent="0.25">
      <c r="A108" s="14" t="s">
        <v>45</v>
      </c>
      <c r="B108" s="14"/>
      <c r="C108" s="15" t="s">
        <v>307</v>
      </c>
      <c r="D108" s="14"/>
      <c r="E108" s="14" t="s">
        <v>308</v>
      </c>
      <c r="F108" s="14"/>
      <c r="G108" s="14"/>
      <c r="H108" s="14"/>
      <c r="I108" s="16">
        <f>SUMIFS(I109:I133,A109:A133,"P")</f>
        <v>0</v>
      </c>
    </row>
    <row r="109" spans="1:16" x14ac:dyDescent="0.25">
      <c r="A109" s="17" t="s">
        <v>48</v>
      </c>
      <c r="B109" s="17">
        <v>20</v>
      </c>
      <c r="C109" s="18" t="s">
        <v>219</v>
      </c>
      <c r="D109" t="s">
        <v>50</v>
      </c>
      <c r="E109" s="19" t="s">
        <v>220</v>
      </c>
      <c r="F109" s="20" t="s">
        <v>86</v>
      </c>
      <c r="G109" s="21">
        <v>1</v>
      </c>
      <c r="H109" s="22">
        <v>0</v>
      </c>
      <c r="I109" s="22">
        <f>ROUND(G109*H109,P4)</f>
        <v>0</v>
      </c>
      <c r="O109" s="23">
        <f>I109*0.21</f>
        <v>0</v>
      </c>
      <c r="P109">
        <v>3</v>
      </c>
    </row>
    <row r="110" spans="1:16" x14ac:dyDescent="0.25">
      <c r="A110" s="17" t="s">
        <v>53</v>
      </c>
      <c r="E110" s="19" t="s">
        <v>256</v>
      </c>
    </row>
    <row r="111" spans="1:16" ht="30" x14ac:dyDescent="0.25">
      <c r="A111" s="17" t="s">
        <v>54</v>
      </c>
      <c r="E111" s="25" t="s">
        <v>257</v>
      </c>
    </row>
    <row r="112" spans="1:16" x14ac:dyDescent="0.25">
      <c r="A112" s="17" t="s">
        <v>54</v>
      </c>
      <c r="E112" s="25" t="s">
        <v>102</v>
      </c>
    </row>
    <row r="113" spans="1:16" ht="120" x14ac:dyDescent="0.25">
      <c r="A113" s="17" t="s">
        <v>57</v>
      </c>
      <c r="E113" s="19" t="s">
        <v>309</v>
      </c>
    </row>
    <row r="114" spans="1:16" x14ac:dyDescent="0.25">
      <c r="A114" s="17" t="s">
        <v>48</v>
      </c>
      <c r="B114" s="17">
        <v>21</v>
      </c>
      <c r="C114" s="18" t="s">
        <v>310</v>
      </c>
      <c r="D114" t="s">
        <v>50</v>
      </c>
      <c r="E114" s="19" t="s">
        <v>311</v>
      </c>
      <c r="F114" s="20" t="s">
        <v>86</v>
      </c>
      <c r="G114" s="21">
        <v>1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53</v>
      </c>
      <c r="E115" s="19" t="s">
        <v>256</v>
      </c>
    </row>
    <row r="116" spans="1:16" ht="30" x14ac:dyDescent="0.25">
      <c r="A116" s="17" t="s">
        <v>54</v>
      </c>
      <c r="E116" s="25" t="s">
        <v>257</v>
      </c>
    </row>
    <row r="117" spans="1:16" x14ac:dyDescent="0.25">
      <c r="A117" s="17" t="s">
        <v>54</v>
      </c>
      <c r="E117" s="25" t="s">
        <v>102</v>
      </c>
    </row>
    <row r="118" spans="1:16" ht="120" x14ac:dyDescent="0.25">
      <c r="A118" s="17" t="s">
        <v>57</v>
      </c>
      <c r="E118" s="19" t="s">
        <v>309</v>
      </c>
    </row>
    <row r="119" spans="1:16" x14ac:dyDescent="0.25">
      <c r="A119" s="17" t="s">
        <v>48</v>
      </c>
      <c r="B119" s="17">
        <v>22</v>
      </c>
      <c r="C119" s="18" t="s">
        <v>312</v>
      </c>
      <c r="D119" t="s">
        <v>50</v>
      </c>
      <c r="E119" s="19" t="s">
        <v>313</v>
      </c>
      <c r="F119" s="20" t="s">
        <v>86</v>
      </c>
      <c r="G119" s="21">
        <v>2</v>
      </c>
      <c r="H119" s="22">
        <v>0</v>
      </c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53</v>
      </c>
      <c r="E120" s="19" t="s">
        <v>256</v>
      </c>
    </row>
    <row r="121" spans="1:16" ht="30" x14ac:dyDescent="0.25">
      <c r="A121" s="17" t="s">
        <v>54</v>
      </c>
      <c r="E121" s="25" t="s">
        <v>257</v>
      </c>
    </row>
    <row r="122" spans="1:16" x14ac:dyDescent="0.25">
      <c r="A122" s="17" t="s">
        <v>54</v>
      </c>
      <c r="E122" s="25" t="s">
        <v>216</v>
      </c>
    </row>
    <row r="123" spans="1:16" ht="120" x14ac:dyDescent="0.25">
      <c r="A123" s="17" t="s">
        <v>57</v>
      </c>
      <c r="E123" s="19" t="s">
        <v>309</v>
      </c>
    </row>
    <row r="124" spans="1:16" x14ac:dyDescent="0.25">
      <c r="A124" s="17" t="s">
        <v>48</v>
      </c>
      <c r="B124" s="17">
        <v>23</v>
      </c>
      <c r="C124" s="18" t="s">
        <v>314</v>
      </c>
      <c r="D124" t="s">
        <v>50</v>
      </c>
      <c r="E124" s="19" t="s">
        <v>315</v>
      </c>
      <c r="F124" s="20" t="s">
        <v>86</v>
      </c>
      <c r="G124" s="21">
        <v>1</v>
      </c>
      <c r="H124" s="22">
        <v>0</v>
      </c>
      <c r="I124" s="22">
        <f>ROUND(G124*H124,P4)</f>
        <v>0</v>
      </c>
      <c r="O124" s="23">
        <f>I124*0.21</f>
        <v>0</v>
      </c>
      <c r="P124">
        <v>3</v>
      </c>
    </row>
    <row r="125" spans="1:16" x14ac:dyDescent="0.25">
      <c r="A125" s="17" t="s">
        <v>53</v>
      </c>
      <c r="E125" s="19" t="s">
        <v>256</v>
      </c>
    </row>
    <row r="126" spans="1:16" ht="30" x14ac:dyDescent="0.25">
      <c r="A126" s="17" t="s">
        <v>54</v>
      </c>
      <c r="E126" s="25" t="s">
        <v>257</v>
      </c>
    </row>
    <row r="127" spans="1:16" x14ac:dyDescent="0.25">
      <c r="A127" s="17" t="s">
        <v>54</v>
      </c>
      <c r="E127" s="25" t="s">
        <v>102</v>
      </c>
    </row>
    <row r="128" spans="1:16" ht="120" x14ac:dyDescent="0.25">
      <c r="A128" s="17" t="s">
        <v>57</v>
      </c>
      <c r="E128" s="19" t="s">
        <v>316</v>
      </c>
    </row>
    <row r="129" spans="1:16" x14ac:dyDescent="0.25">
      <c r="A129" s="17" t="s">
        <v>48</v>
      </c>
      <c r="B129" s="17">
        <v>24</v>
      </c>
      <c r="C129" s="18" t="s">
        <v>317</v>
      </c>
      <c r="D129" t="s">
        <v>50</v>
      </c>
      <c r="E129" s="19" t="s">
        <v>318</v>
      </c>
      <c r="F129" s="20" t="s">
        <v>86</v>
      </c>
      <c r="G129" s="21">
        <v>1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53</v>
      </c>
      <c r="E130" s="19" t="s">
        <v>256</v>
      </c>
    </row>
    <row r="131" spans="1:16" ht="30" x14ac:dyDescent="0.25">
      <c r="A131" s="17" t="s">
        <v>54</v>
      </c>
      <c r="E131" s="25" t="s">
        <v>257</v>
      </c>
    </row>
    <row r="132" spans="1:16" x14ac:dyDescent="0.25">
      <c r="A132" s="17" t="s">
        <v>54</v>
      </c>
      <c r="E132" s="25" t="s">
        <v>102</v>
      </c>
    </row>
    <row r="133" spans="1:16" ht="120" x14ac:dyDescent="0.25">
      <c r="A133" s="17" t="s">
        <v>57</v>
      </c>
      <c r="E133" s="19" t="s">
        <v>316</v>
      </c>
    </row>
    <row r="134" spans="1:16" x14ac:dyDescent="0.25">
      <c r="A134" s="14" t="s">
        <v>45</v>
      </c>
      <c r="B134" s="14"/>
      <c r="C134" s="15" t="s">
        <v>319</v>
      </c>
      <c r="D134" s="14"/>
      <c r="E134" s="14" t="s">
        <v>320</v>
      </c>
      <c r="F134" s="14"/>
      <c r="G134" s="14"/>
      <c r="H134" s="14"/>
      <c r="I134" s="16">
        <f>SUMIFS(I135:I284,A135:A284,"P")</f>
        <v>0</v>
      </c>
    </row>
    <row r="135" spans="1:16" x14ac:dyDescent="0.25">
      <c r="A135" s="17" t="s">
        <v>48</v>
      </c>
      <c r="B135" s="17">
        <v>25</v>
      </c>
      <c r="C135" s="18" t="s">
        <v>321</v>
      </c>
      <c r="D135" t="s">
        <v>50</v>
      </c>
      <c r="E135" s="19" t="s">
        <v>322</v>
      </c>
      <c r="F135" s="20" t="s">
        <v>86</v>
      </c>
      <c r="G135" s="21">
        <v>1</v>
      </c>
      <c r="H135" s="22">
        <v>0</v>
      </c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53</v>
      </c>
      <c r="E136" s="19" t="s">
        <v>256</v>
      </c>
    </row>
    <row r="137" spans="1:16" ht="30" x14ac:dyDescent="0.25">
      <c r="A137" s="17" t="s">
        <v>54</v>
      </c>
      <c r="E137" s="25" t="s">
        <v>323</v>
      </c>
    </row>
    <row r="138" spans="1:16" x14ac:dyDescent="0.25">
      <c r="A138" s="17" t="s">
        <v>54</v>
      </c>
      <c r="E138" s="25" t="s">
        <v>102</v>
      </c>
    </row>
    <row r="139" spans="1:16" ht="195" x14ac:dyDescent="0.25">
      <c r="A139" s="17" t="s">
        <v>57</v>
      </c>
      <c r="E139" s="19" t="s">
        <v>324</v>
      </c>
    </row>
    <row r="140" spans="1:16" ht="30" x14ac:dyDescent="0.25">
      <c r="A140" s="17" t="s">
        <v>48</v>
      </c>
      <c r="B140" s="17">
        <v>26</v>
      </c>
      <c r="C140" s="18" t="s">
        <v>325</v>
      </c>
      <c r="D140" t="s">
        <v>50</v>
      </c>
      <c r="E140" s="19" t="s">
        <v>326</v>
      </c>
      <c r="F140" s="20" t="s">
        <v>86</v>
      </c>
      <c r="G140" s="21">
        <v>5</v>
      </c>
      <c r="H140" s="22">
        <v>0</v>
      </c>
      <c r="I140" s="22">
        <f>ROUND(G140*H140,P4)</f>
        <v>0</v>
      </c>
      <c r="O140" s="23">
        <f>I140*0.21</f>
        <v>0</v>
      </c>
      <c r="P140">
        <v>3</v>
      </c>
    </row>
    <row r="141" spans="1:16" x14ac:dyDescent="0.25">
      <c r="A141" s="17" t="s">
        <v>53</v>
      </c>
      <c r="E141" s="19" t="s">
        <v>256</v>
      </c>
    </row>
    <row r="142" spans="1:16" ht="30" x14ac:dyDescent="0.25">
      <c r="A142" s="17" t="s">
        <v>54</v>
      </c>
      <c r="E142" s="25" t="s">
        <v>323</v>
      </c>
    </row>
    <row r="143" spans="1:16" x14ac:dyDescent="0.25">
      <c r="A143" s="17" t="s">
        <v>54</v>
      </c>
      <c r="E143" s="25" t="s">
        <v>72</v>
      </c>
    </row>
    <row r="144" spans="1:16" ht="135" x14ac:dyDescent="0.25">
      <c r="A144" s="17" t="s">
        <v>57</v>
      </c>
      <c r="E144" s="19" t="s">
        <v>327</v>
      </c>
    </row>
    <row r="145" spans="1:16" ht="30" x14ac:dyDescent="0.25">
      <c r="A145" s="17" t="s">
        <v>48</v>
      </c>
      <c r="B145" s="17">
        <v>27</v>
      </c>
      <c r="C145" s="18" t="s">
        <v>328</v>
      </c>
      <c r="D145" t="s">
        <v>50</v>
      </c>
      <c r="E145" s="19" t="s">
        <v>329</v>
      </c>
      <c r="F145" s="20" t="s">
        <v>86</v>
      </c>
      <c r="G145" s="21">
        <v>2</v>
      </c>
      <c r="H145" s="22">
        <v>0</v>
      </c>
      <c r="I145" s="22">
        <f>ROUND(G145*H145,P4)</f>
        <v>0</v>
      </c>
      <c r="O145" s="23">
        <f>I145*0.21</f>
        <v>0</v>
      </c>
      <c r="P145">
        <v>3</v>
      </c>
    </row>
    <row r="146" spans="1:16" x14ac:dyDescent="0.25">
      <c r="A146" s="17" t="s">
        <v>53</v>
      </c>
      <c r="E146" s="19" t="s">
        <v>256</v>
      </c>
    </row>
    <row r="147" spans="1:16" ht="30" x14ac:dyDescent="0.25">
      <c r="A147" s="17" t="s">
        <v>54</v>
      </c>
      <c r="E147" s="25" t="s">
        <v>323</v>
      </c>
    </row>
    <row r="148" spans="1:16" x14ac:dyDescent="0.25">
      <c r="A148" s="17" t="s">
        <v>54</v>
      </c>
      <c r="E148" s="25" t="s">
        <v>216</v>
      </c>
    </row>
    <row r="149" spans="1:16" ht="135" x14ac:dyDescent="0.25">
      <c r="A149" s="17" t="s">
        <v>57</v>
      </c>
      <c r="E149" s="19" t="s">
        <v>327</v>
      </c>
    </row>
    <row r="150" spans="1:16" ht="45" x14ac:dyDescent="0.25">
      <c r="A150" s="17" t="s">
        <v>48</v>
      </c>
      <c r="B150" s="17">
        <v>28</v>
      </c>
      <c r="C150" s="18" t="s">
        <v>330</v>
      </c>
      <c r="D150" t="s">
        <v>50</v>
      </c>
      <c r="E150" s="19" t="s">
        <v>331</v>
      </c>
      <c r="F150" s="20" t="s">
        <v>86</v>
      </c>
      <c r="G150" s="21">
        <v>1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53</v>
      </c>
      <c r="E151" s="19" t="s">
        <v>256</v>
      </c>
    </row>
    <row r="152" spans="1:16" ht="30" x14ac:dyDescent="0.25">
      <c r="A152" s="17" t="s">
        <v>54</v>
      </c>
      <c r="E152" s="25" t="s">
        <v>323</v>
      </c>
    </row>
    <row r="153" spans="1:16" x14ac:dyDescent="0.25">
      <c r="A153" s="17" t="s">
        <v>54</v>
      </c>
      <c r="E153" s="25" t="s">
        <v>102</v>
      </c>
    </row>
    <row r="154" spans="1:16" ht="135" x14ac:dyDescent="0.25">
      <c r="A154" s="17" t="s">
        <v>57</v>
      </c>
      <c r="E154" s="19" t="s">
        <v>327</v>
      </c>
    </row>
    <row r="155" spans="1:16" ht="30" x14ac:dyDescent="0.25">
      <c r="A155" s="17" t="s">
        <v>48</v>
      </c>
      <c r="B155" s="17">
        <v>29</v>
      </c>
      <c r="C155" s="18" t="s">
        <v>332</v>
      </c>
      <c r="D155" t="s">
        <v>50</v>
      </c>
      <c r="E155" s="19" t="s">
        <v>333</v>
      </c>
      <c r="F155" s="20" t="s">
        <v>86</v>
      </c>
      <c r="G155" s="21">
        <v>3</v>
      </c>
      <c r="H155" s="22">
        <v>0</v>
      </c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53</v>
      </c>
      <c r="E156" s="19" t="s">
        <v>256</v>
      </c>
    </row>
    <row r="157" spans="1:16" ht="30" x14ac:dyDescent="0.25">
      <c r="A157" s="17" t="s">
        <v>54</v>
      </c>
      <c r="E157" s="25" t="s">
        <v>323</v>
      </c>
    </row>
    <row r="158" spans="1:16" x14ac:dyDescent="0.25">
      <c r="A158" s="17" t="s">
        <v>54</v>
      </c>
      <c r="E158" s="25" t="s">
        <v>66</v>
      </c>
    </row>
    <row r="159" spans="1:16" ht="195" x14ac:dyDescent="0.25">
      <c r="A159" s="17" t="s">
        <v>57</v>
      </c>
      <c r="E159" s="19" t="s">
        <v>334</v>
      </c>
    </row>
    <row r="160" spans="1:16" ht="30" x14ac:dyDescent="0.25">
      <c r="A160" s="17" t="s">
        <v>48</v>
      </c>
      <c r="B160" s="17">
        <v>30</v>
      </c>
      <c r="C160" s="18" t="s">
        <v>335</v>
      </c>
      <c r="D160" t="s">
        <v>50</v>
      </c>
      <c r="E160" s="19" t="s">
        <v>336</v>
      </c>
      <c r="F160" s="20" t="s">
        <v>86</v>
      </c>
      <c r="G160" s="21">
        <v>16</v>
      </c>
      <c r="H160" s="22">
        <v>0</v>
      </c>
      <c r="I160" s="22">
        <f>ROUND(G160*H160,P4)</f>
        <v>0</v>
      </c>
      <c r="O160" s="23">
        <f>I160*0.21</f>
        <v>0</v>
      </c>
      <c r="P160">
        <v>3</v>
      </c>
    </row>
    <row r="161" spans="1:16" x14ac:dyDescent="0.25">
      <c r="A161" s="17" t="s">
        <v>53</v>
      </c>
      <c r="E161" s="19" t="s">
        <v>256</v>
      </c>
    </row>
    <row r="162" spans="1:16" ht="30" x14ac:dyDescent="0.25">
      <c r="A162" s="17" t="s">
        <v>54</v>
      </c>
      <c r="E162" s="25" t="s">
        <v>323</v>
      </c>
    </row>
    <row r="163" spans="1:16" x14ac:dyDescent="0.25">
      <c r="A163" s="17" t="s">
        <v>54</v>
      </c>
      <c r="E163" s="25" t="s">
        <v>79</v>
      </c>
    </row>
    <row r="164" spans="1:16" ht="195" x14ac:dyDescent="0.25">
      <c r="A164" s="17" t="s">
        <v>57</v>
      </c>
      <c r="E164" s="19" t="s">
        <v>334</v>
      </c>
    </row>
    <row r="165" spans="1:16" x14ac:dyDescent="0.25">
      <c r="A165" s="17" t="s">
        <v>48</v>
      </c>
      <c r="B165" s="17">
        <v>31</v>
      </c>
      <c r="C165" s="18" t="s">
        <v>337</v>
      </c>
      <c r="D165" t="s">
        <v>50</v>
      </c>
      <c r="E165" s="19" t="s">
        <v>338</v>
      </c>
      <c r="F165" s="20" t="s">
        <v>86</v>
      </c>
      <c r="G165" s="21">
        <v>1</v>
      </c>
      <c r="H165" s="22">
        <v>0</v>
      </c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53</v>
      </c>
      <c r="E166" s="19" t="s">
        <v>256</v>
      </c>
    </row>
    <row r="167" spans="1:16" ht="30" x14ac:dyDescent="0.25">
      <c r="A167" s="17" t="s">
        <v>54</v>
      </c>
      <c r="E167" s="25" t="s">
        <v>323</v>
      </c>
    </row>
    <row r="168" spans="1:16" x14ac:dyDescent="0.25">
      <c r="A168" s="17" t="s">
        <v>54</v>
      </c>
      <c r="E168" s="25" t="s">
        <v>102</v>
      </c>
    </row>
    <row r="169" spans="1:16" ht="195" x14ac:dyDescent="0.25">
      <c r="A169" s="17" t="s">
        <v>57</v>
      </c>
      <c r="E169" s="19" t="s">
        <v>339</v>
      </c>
    </row>
    <row r="170" spans="1:16" ht="30" x14ac:dyDescent="0.25">
      <c r="A170" s="17" t="s">
        <v>48</v>
      </c>
      <c r="B170" s="17">
        <v>32</v>
      </c>
      <c r="C170" s="18" t="s">
        <v>340</v>
      </c>
      <c r="D170" t="s">
        <v>50</v>
      </c>
      <c r="E170" s="19" t="s">
        <v>341</v>
      </c>
      <c r="F170" s="20" t="s">
        <v>86</v>
      </c>
      <c r="G170" s="21">
        <v>1</v>
      </c>
      <c r="H170" s="22">
        <v>0</v>
      </c>
      <c r="I170" s="22">
        <f>ROUND(G170*H170,P4)</f>
        <v>0</v>
      </c>
      <c r="O170" s="23">
        <f>I170*0.21</f>
        <v>0</v>
      </c>
      <c r="P170">
        <v>3</v>
      </c>
    </row>
    <row r="171" spans="1:16" x14ac:dyDescent="0.25">
      <c r="A171" s="17" t="s">
        <v>53</v>
      </c>
      <c r="E171" s="19" t="s">
        <v>256</v>
      </c>
    </row>
    <row r="172" spans="1:16" ht="30" x14ac:dyDescent="0.25">
      <c r="A172" s="17" t="s">
        <v>54</v>
      </c>
      <c r="E172" s="25" t="s">
        <v>323</v>
      </c>
    </row>
    <row r="173" spans="1:16" x14ac:dyDescent="0.25">
      <c r="A173" s="17" t="s">
        <v>54</v>
      </c>
      <c r="E173" s="25" t="s">
        <v>102</v>
      </c>
    </row>
    <row r="174" spans="1:16" ht="195" x14ac:dyDescent="0.25">
      <c r="A174" s="17" t="s">
        <v>57</v>
      </c>
      <c r="E174" s="19" t="s">
        <v>339</v>
      </c>
    </row>
    <row r="175" spans="1:16" ht="30" x14ac:dyDescent="0.25">
      <c r="A175" s="17" t="s">
        <v>48</v>
      </c>
      <c r="B175" s="17">
        <v>33</v>
      </c>
      <c r="C175" s="18" t="s">
        <v>342</v>
      </c>
      <c r="D175" t="s">
        <v>50</v>
      </c>
      <c r="E175" s="19" t="s">
        <v>343</v>
      </c>
      <c r="F175" s="20" t="s">
        <v>86</v>
      </c>
      <c r="G175" s="21">
        <v>1</v>
      </c>
      <c r="H175" s="22">
        <v>0</v>
      </c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53</v>
      </c>
      <c r="E176" s="19" t="s">
        <v>256</v>
      </c>
    </row>
    <row r="177" spans="1:16" ht="30" x14ac:dyDescent="0.25">
      <c r="A177" s="17" t="s">
        <v>54</v>
      </c>
      <c r="E177" s="25" t="s">
        <v>344</v>
      </c>
    </row>
    <row r="178" spans="1:16" x14ac:dyDescent="0.25">
      <c r="A178" s="17" t="s">
        <v>54</v>
      </c>
      <c r="E178" s="25" t="s">
        <v>102</v>
      </c>
    </row>
    <row r="179" spans="1:16" ht="195" x14ac:dyDescent="0.25">
      <c r="A179" s="17" t="s">
        <v>57</v>
      </c>
      <c r="E179" s="19" t="s">
        <v>339</v>
      </c>
    </row>
    <row r="180" spans="1:16" x14ac:dyDescent="0.25">
      <c r="A180" s="17" t="s">
        <v>48</v>
      </c>
      <c r="B180" s="17">
        <v>34</v>
      </c>
      <c r="C180" s="18" t="s">
        <v>345</v>
      </c>
      <c r="D180" t="s">
        <v>50</v>
      </c>
      <c r="E180" s="19" t="s">
        <v>346</v>
      </c>
      <c r="F180" s="20" t="s">
        <v>86</v>
      </c>
      <c r="G180" s="21">
        <v>1</v>
      </c>
      <c r="H180" s="22">
        <v>0</v>
      </c>
      <c r="I180" s="22">
        <f>ROUND(G180*H180,P4)</f>
        <v>0</v>
      </c>
      <c r="O180" s="23">
        <f>I180*0.21</f>
        <v>0</v>
      </c>
      <c r="P180">
        <v>3</v>
      </c>
    </row>
    <row r="181" spans="1:16" x14ac:dyDescent="0.25">
      <c r="A181" s="17" t="s">
        <v>53</v>
      </c>
      <c r="E181" s="19" t="s">
        <v>256</v>
      </c>
    </row>
    <row r="182" spans="1:16" ht="30" x14ac:dyDescent="0.25">
      <c r="A182" s="17" t="s">
        <v>54</v>
      </c>
      <c r="E182" s="25" t="s">
        <v>347</v>
      </c>
    </row>
    <row r="183" spans="1:16" x14ac:dyDescent="0.25">
      <c r="A183" s="17" t="s">
        <v>54</v>
      </c>
      <c r="E183" s="25" t="s">
        <v>102</v>
      </c>
    </row>
    <row r="184" spans="1:16" ht="210" x14ac:dyDescent="0.25">
      <c r="A184" s="17" t="s">
        <v>57</v>
      </c>
      <c r="E184" s="19" t="s">
        <v>348</v>
      </c>
    </row>
    <row r="185" spans="1:16" ht="30" x14ac:dyDescent="0.25">
      <c r="A185" s="17" t="s">
        <v>48</v>
      </c>
      <c r="B185" s="17">
        <v>35</v>
      </c>
      <c r="C185" s="18" t="s">
        <v>349</v>
      </c>
      <c r="D185" t="s">
        <v>50</v>
      </c>
      <c r="E185" s="19" t="s">
        <v>350</v>
      </c>
      <c r="F185" s="20" t="s">
        <v>86</v>
      </c>
      <c r="G185" s="21">
        <v>1</v>
      </c>
      <c r="H185" s="22">
        <v>0</v>
      </c>
      <c r="I185" s="22">
        <f>ROUND(G185*H185,P4)</f>
        <v>0</v>
      </c>
      <c r="O185" s="23">
        <f>I185*0.21</f>
        <v>0</v>
      </c>
      <c r="P185">
        <v>3</v>
      </c>
    </row>
    <row r="186" spans="1:16" x14ac:dyDescent="0.25">
      <c r="A186" s="17" t="s">
        <v>53</v>
      </c>
      <c r="E186" s="19" t="s">
        <v>256</v>
      </c>
    </row>
    <row r="187" spans="1:16" ht="30" x14ac:dyDescent="0.25">
      <c r="A187" s="17" t="s">
        <v>54</v>
      </c>
      <c r="E187" s="25" t="s">
        <v>347</v>
      </c>
    </row>
    <row r="188" spans="1:16" x14ac:dyDescent="0.25">
      <c r="A188" s="17" t="s">
        <v>54</v>
      </c>
      <c r="E188" s="25" t="s">
        <v>102</v>
      </c>
    </row>
    <row r="189" spans="1:16" ht="255" x14ac:dyDescent="0.25">
      <c r="A189" s="17" t="s">
        <v>57</v>
      </c>
      <c r="E189" s="19" t="s">
        <v>351</v>
      </c>
    </row>
    <row r="190" spans="1:16" x14ac:dyDescent="0.25">
      <c r="A190" s="17" t="s">
        <v>48</v>
      </c>
      <c r="B190" s="17">
        <v>36</v>
      </c>
      <c r="C190" s="18" t="s">
        <v>352</v>
      </c>
      <c r="D190" t="s">
        <v>50</v>
      </c>
      <c r="E190" s="19" t="s">
        <v>353</v>
      </c>
      <c r="F190" s="20" t="s">
        <v>86</v>
      </c>
      <c r="G190" s="21">
        <v>1</v>
      </c>
      <c r="H190" s="22">
        <v>0</v>
      </c>
      <c r="I190" s="22">
        <f>ROUND(G190*H190,P4)</f>
        <v>0</v>
      </c>
      <c r="O190" s="23">
        <f>I190*0.21</f>
        <v>0</v>
      </c>
      <c r="P190">
        <v>3</v>
      </c>
    </row>
    <row r="191" spans="1:16" x14ac:dyDescent="0.25">
      <c r="A191" s="17" t="s">
        <v>53</v>
      </c>
      <c r="E191" s="19" t="s">
        <v>256</v>
      </c>
    </row>
    <row r="192" spans="1:16" ht="30" x14ac:dyDescent="0.25">
      <c r="A192" s="17" t="s">
        <v>54</v>
      </c>
      <c r="E192" s="25" t="s">
        <v>347</v>
      </c>
    </row>
    <row r="193" spans="1:16" x14ac:dyDescent="0.25">
      <c r="A193" s="17" t="s">
        <v>54</v>
      </c>
      <c r="E193" s="25" t="s">
        <v>102</v>
      </c>
    </row>
    <row r="194" spans="1:16" ht="195" x14ac:dyDescent="0.25">
      <c r="A194" s="17" t="s">
        <v>57</v>
      </c>
      <c r="E194" s="19" t="s">
        <v>339</v>
      </c>
    </row>
    <row r="195" spans="1:16" x14ac:dyDescent="0.25">
      <c r="A195" s="17" t="s">
        <v>48</v>
      </c>
      <c r="B195" s="17">
        <v>37</v>
      </c>
      <c r="C195" s="18" t="s">
        <v>354</v>
      </c>
      <c r="D195" t="s">
        <v>50</v>
      </c>
      <c r="E195" s="19" t="s">
        <v>355</v>
      </c>
      <c r="F195" s="20" t="s">
        <v>86</v>
      </c>
      <c r="G195" s="21">
        <v>1</v>
      </c>
      <c r="H195" s="22">
        <v>0</v>
      </c>
      <c r="I195" s="22">
        <f>ROUND(G195*H195,P4)</f>
        <v>0</v>
      </c>
      <c r="O195" s="23">
        <f>I195*0.21</f>
        <v>0</v>
      </c>
      <c r="P195">
        <v>3</v>
      </c>
    </row>
    <row r="196" spans="1:16" x14ac:dyDescent="0.25">
      <c r="A196" s="17" t="s">
        <v>53</v>
      </c>
      <c r="E196" s="19" t="s">
        <v>256</v>
      </c>
    </row>
    <row r="197" spans="1:16" ht="30" x14ac:dyDescent="0.25">
      <c r="A197" s="17" t="s">
        <v>54</v>
      </c>
      <c r="E197" s="25" t="s">
        <v>347</v>
      </c>
    </row>
    <row r="198" spans="1:16" x14ac:dyDescent="0.25">
      <c r="A198" s="17" t="s">
        <v>54</v>
      </c>
      <c r="E198" s="25" t="s">
        <v>102</v>
      </c>
    </row>
    <row r="199" spans="1:16" ht="180" x14ac:dyDescent="0.25">
      <c r="A199" s="17" t="s">
        <v>57</v>
      </c>
      <c r="E199" s="19" t="s">
        <v>356</v>
      </c>
    </row>
    <row r="200" spans="1:16" ht="30" x14ac:dyDescent="0.25">
      <c r="A200" s="17" t="s">
        <v>48</v>
      </c>
      <c r="B200" s="17">
        <v>38</v>
      </c>
      <c r="C200" s="18" t="s">
        <v>357</v>
      </c>
      <c r="D200" t="s">
        <v>50</v>
      </c>
      <c r="E200" s="19" t="s">
        <v>358</v>
      </c>
      <c r="F200" s="20" t="s">
        <v>86</v>
      </c>
      <c r="G200" s="21">
        <v>1</v>
      </c>
      <c r="H200" s="22">
        <v>0</v>
      </c>
      <c r="I200" s="22">
        <f>ROUND(G200*H200,P4)</f>
        <v>0</v>
      </c>
      <c r="O200" s="23">
        <f>I200*0.21</f>
        <v>0</v>
      </c>
      <c r="P200">
        <v>3</v>
      </c>
    </row>
    <row r="201" spans="1:16" x14ac:dyDescent="0.25">
      <c r="A201" s="17" t="s">
        <v>53</v>
      </c>
      <c r="E201" s="19" t="s">
        <v>256</v>
      </c>
    </row>
    <row r="202" spans="1:16" ht="30" x14ac:dyDescent="0.25">
      <c r="A202" s="17" t="s">
        <v>54</v>
      </c>
      <c r="E202" s="25" t="s">
        <v>323</v>
      </c>
    </row>
    <row r="203" spans="1:16" x14ac:dyDescent="0.25">
      <c r="A203" s="17" t="s">
        <v>54</v>
      </c>
      <c r="E203" s="25" t="s">
        <v>102</v>
      </c>
    </row>
    <row r="204" spans="1:16" ht="255" x14ac:dyDescent="0.25">
      <c r="A204" s="17" t="s">
        <v>57</v>
      </c>
      <c r="E204" s="19" t="s">
        <v>359</v>
      </c>
    </row>
    <row r="205" spans="1:16" x14ac:dyDescent="0.25">
      <c r="A205" s="17" t="s">
        <v>48</v>
      </c>
      <c r="B205" s="17">
        <v>39</v>
      </c>
      <c r="C205" s="18" t="s">
        <v>360</v>
      </c>
      <c r="D205" t="s">
        <v>50</v>
      </c>
      <c r="E205" s="19" t="s">
        <v>361</v>
      </c>
      <c r="F205" s="20" t="s">
        <v>86</v>
      </c>
      <c r="G205" s="21">
        <v>2</v>
      </c>
      <c r="H205" s="22">
        <v>0</v>
      </c>
      <c r="I205" s="22">
        <f>ROUND(G205*H205,P4)</f>
        <v>0</v>
      </c>
      <c r="O205" s="23">
        <f>I205*0.21</f>
        <v>0</v>
      </c>
      <c r="P205">
        <v>3</v>
      </c>
    </row>
    <row r="206" spans="1:16" x14ac:dyDescent="0.25">
      <c r="A206" s="17" t="s">
        <v>53</v>
      </c>
      <c r="E206" s="19" t="s">
        <v>256</v>
      </c>
    </row>
    <row r="207" spans="1:16" ht="30" x14ac:dyDescent="0.25">
      <c r="A207" s="17" t="s">
        <v>54</v>
      </c>
      <c r="E207" s="25" t="s">
        <v>344</v>
      </c>
    </row>
    <row r="208" spans="1:16" x14ac:dyDescent="0.25">
      <c r="A208" s="17" t="s">
        <v>54</v>
      </c>
      <c r="E208" s="25" t="s">
        <v>216</v>
      </c>
    </row>
    <row r="209" spans="1:16" ht="255" x14ac:dyDescent="0.25">
      <c r="A209" s="17" t="s">
        <v>57</v>
      </c>
      <c r="E209" s="19" t="s">
        <v>362</v>
      </c>
    </row>
    <row r="210" spans="1:16" ht="30" x14ac:dyDescent="0.25">
      <c r="A210" s="17" t="s">
        <v>48</v>
      </c>
      <c r="B210" s="17">
        <v>40</v>
      </c>
      <c r="C210" s="18" t="s">
        <v>363</v>
      </c>
      <c r="D210" t="s">
        <v>50</v>
      </c>
      <c r="E210" s="19" t="s">
        <v>364</v>
      </c>
      <c r="F210" s="20" t="s">
        <v>86</v>
      </c>
      <c r="G210" s="21">
        <v>1</v>
      </c>
      <c r="H210" s="22">
        <v>0</v>
      </c>
      <c r="I210" s="22">
        <f>ROUND(G210*H210,P4)</f>
        <v>0</v>
      </c>
      <c r="O210" s="23">
        <f>I210*0.21</f>
        <v>0</v>
      </c>
      <c r="P210">
        <v>3</v>
      </c>
    </row>
    <row r="211" spans="1:16" x14ac:dyDescent="0.25">
      <c r="A211" s="17" t="s">
        <v>53</v>
      </c>
      <c r="E211" s="19" t="s">
        <v>256</v>
      </c>
    </row>
    <row r="212" spans="1:16" ht="30" x14ac:dyDescent="0.25">
      <c r="A212" s="17" t="s">
        <v>54</v>
      </c>
      <c r="E212" s="25" t="s">
        <v>344</v>
      </c>
    </row>
    <row r="213" spans="1:16" x14ac:dyDescent="0.25">
      <c r="A213" s="17" t="s">
        <v>54</v>
      </c>
      <c r="E213" s="25" t="s">
        <v>102</v>
      </c>
    </row>
    <row r="214" spans="1:16" ht="210" x14ac:dyDescent="0.25">
      <c r="A214" s="17" t="s">
        <v>57</v>
      </c>
      <c r="E214" s="19" t="s">
        <v>365</v>
      </c>
    </row>
    <row r="215" spans="1:16" ht="30" x14ac:dyDescent="0.25">
      <c r="A215" s="17" t="s">
        <v>48</v>
      </c>
      <c r="B215" s="17">
        <v>41</v>
      </c>
      <c r="C215" s="18" t="s">
        <v>366</v>
      </c>
      <c r="D215" t="s">
        <v>50</v>
      </c>
      <c r="E215" s="19" t="s">
        <v>367</v>
      </c>
      <c r="F215" s="20" t="s">
        <v>86</v>
      </c>
      <c r="G215" s="21">
        <v>1</v>
      </c>
      <c r="H215" s="22">
        <v>0</v>
      </c>
      <c r="I215" s="22">
        <f>ROUND(G215*H215,P4)</f>
        <v>0</v>
      </c>
      <c r="O215" s="23">
        <f>I215*0.21</f>
        <v>0</v>
      </c>
      <c r="P215">
        <v>3</v>
      </c>
    </row>
    <row r="216" spans="1:16" x14ac:dyDescent="0.25">
      <c r="A216" s="17" t="s">
        <v>53</v>
      </c>
      <c r="E216" s="19" t="s">
        <v>256</v>
      </c>
    </row>
    <row r="217" spans="1:16" ht="30" x14ac:dyDescent="0.25">
      <c r="A217" s="17" t="s">
        <v>54</v>
      </c>
      <c r="E217" s="25" t="s">
        <v>344</v>
      </c>
    </row>
    <row r="218" spans="1:16" x14ac:dyDescent="0.25">
      <c r="A218" s="17" t="s">
        <v>54</v>
      </c>
      <c r="E218" s="25" t="s">
        <v>102</v>
      </c>
    </row>
    <row r="219" spans="1:16" ht="255" x14ac:dyDescent="0.25">
      <c r="A219" s="17" t="s">
        <v>57</v>
      </c>
      <c r="E219" s="19" t="s">
        <v>351</v>
      </c>
    </row>
    <row r="220" spans="1:16" ht="30" x14ac:dyDescent="0.25">
      <c r="A220" s="17" t="s">
        <v>48</v>
      </c>
      <c r="B220" s="17">
        <v>42</v>
      </c>
      <c r="C220" s="18" t="s">
        <v>368</v>
      </c>
      <c r="D220" t="s">
        <v>50</v>
      </c>
      <c r="E220" s="19" t="s">
        <v>369</v>
      </c>
      <c r="F220" s="20" t="s">
        <v>86</v>
      </c>
      <c r="G220" s="21">
        <v>1</v>
      </c>
      <c r="H220" s="22">
        <v>0</v>
      </c>
      <c r="I220" s="22">
        <f>ROUND(G220*H220,P4)</f>
        <v>0</v>
      </c>
      <c r="O220" s="23">
        <f>I220*0.21</f>
        <v>0</v>
      </c>
      <c r="P220">
        <v>3</v>
      </c>
    </row>
    <row r="221" spans="1:16" x14ac:dyDescent="0.25">
      <c r="A221" s="17" t="s">
        <v>53</v>
      </c>
      <c r="E221" s="19" t="s">
        <v>256</v>
      </c>
    </row>
    <row r="222" spans="1:16" ht="30" x14ac:dyDescent="0.25">
      <c r="A222" s="17" t="s">
        <v>54</v>
      </c>
      <c r="E222" s="25" t="s">
        <v>323</v>
      </c>
    </row>
    <row r="223" spans="1:16" x14ac:dyDescent="0.25">
      <c r="A223" s="17" t="s">
        <v>54</v>
      </c>
      <c r="E223" s="25" t="s">
        <v>102</v>
      </c>
    </row>
    <row r="224" spans="1:16" ht="135" x14ac:dyDescent="0.25">
      <c r="A224" s="17" t="s">
        <v>57</v>
      </c>
      <c r="E224" s="19" t="s">
        <v>370</v>
      </c>
    </row>
    <row r="225" spans="1:16" x14ac:dyDescent="0.25">
      <c r="A225" s="17" t="s">
        <v>48</v>
      </c>
      <c r="B225" s="17">
        <v>43</v>
      </c>
      <c r="C225" s="18" t="s">
        <v>371</v>
      </c>
      <c r="D225" t="s">
        <v>50</v>
      </c>
      <c r="E225" s="19" t="s">
        <v>372</v>
      </c>
      <c r="F225" s="20" t="s">
        <v>168</v>
      </c>
      <c r="G225" s="21">
        <v>8</v>
      </c>
      <c r="H225" s="22">
        <v>0</v>
      </c>
      <c r="I225" s="22">
        <f>ROUND(G225*H225,P4)</f>
        <v>0</v>
      </c>
      <c r="O225" s="23">
        <f>I225*0.21</f>
        <v>0</v>
      </c>
      <c r="P225">
        <v>3</v>
      </c>
    </row>
    <row r="226" spans="1:16" x14ac:dyDescent="0.25">
      <c r="A226" s="17" t="s">
        <v>53</v>
      </c>
      <c r="E226" s="19" t="s">
        <v>256</v>
      </c>
    </row>
    <row r="227" spans="1:16" ht="30" x14ac:dyDescent="0.25">
      <c r="A227" s="17" t="s">
        <v>54</v>
      </c>
      <c r="E227" s="25" t="s">
        <v>344</v>
      </c>
    </row>
    <row r="228" spans="1:16" x14ac:dyDescent="0.25">
      <c r="A228" s="17" t="s">
        <v>54</v>
      </c>
      <c r="E228" s="25" t="s">
        <v>69</v>
      </c>
    </row>
    <row r="229" spans="1:16" ht="165" x14ac:dyDescent="0.25">
      <c r="A229" s="17" t="s">
        <v>57</v>
      </c>
      <c r="E229" s="19" t="s">
        <v>373</v>
      </c>
    </row>
    <row r="230" spans="1:16" x14ac:dyDescent="0.25">
      <c r="A230" s="17" t="s">
        <v>48</v>
      </c>
      <c r="B230" s="17">
        <v>44</v>
      </c>
      <c r="C230" s="18" t="s">
        <v>374</v>
      </c>
      <c r="D230" t="s">
        <v>50</v>
      </c>
      <c r="E230" s="19" t="s">
        <v>375</v>
      </c>
      <c r="F230" s="20" t="s">
        <v>86</v>
      </c>
      <c r="G230" s="21">
        <v>1</v>
      </c>
      <c r="H230" s="22">
        <v>0</v>
      </c>
      <c r="I230" s="22">
        <f>ROUND(G230*H230,P4)</f>
        <v>0</v>
      </c>
      <c r="O230" s="23">
        <f>I230*0.21</f>
        <v>0</v>
      </c>
      <c r="P230">
        <v>3</v>
      </c>
    </row>
    <row r="231" spans="1:16" x14ac:dyDescent="0.25">
      <c r="A231" s="17" t="s">
        <v>53</v>
      </c>
      <c r="E231" s="19" t="s">
        <v>256</v>
      </c>
    </row>
    <row r="232" spans="1:16" ht="30" x14ac:dyDescent="0.25">
      <c r="A232" s="17" t="s">
        <v>54</v>
      </c>
      <c r="E232" s="25" t="s">
        <v>344</v>
      </c>
    </row>
    <row r="233" spans="1:16" x14ac:dyDescent="0.25">
      <c r="A233" s="17" t="s">
        <v>54</v>
      </c>
      <c r="E233" s="25" t="s">
        <v>102</v>
      </c>
    </row>
    <row r="234" spans="1:16" ht="195" x14ac:dyDescent="0.25">
      <c r="A234" s="17" t="s">
        <v>57</v>
      </c>
      <c r="E234" s="19" t="s">
        <v>376</v>
      </c>
    </row>
    <row r="235" spans="1:16" x14ac:dyDescent="0.25">
      <c r="A235" s="17" t="s">
        <v>48</v>
      </c>
      <c r="B235" s="17">
        <v>45</v>
      </c>
      <c r="C235" s="18" t="s">
        <v>377</v>
      </c>
      <c r="D235" t="s">
        <v>50</v>
      </c>
      <c r="E235" s="19" t="s">
        <v>378</v>
      </c>
      <c r="F235" s="20" t="s">
        <v>86</v>
      </c>
      <c r="G235" s="21">
        <v>1</v>
      </c>
      <c r="H235" s="22">
        <v>0</v>
      </c>
      <c r="I235" s="22">
        <f>ROUND(G235*H235,P4)</f>
        <v>0</v>
      </c>
      <c r="O235" s="23">
        <f>I235*0.21</f>
        <v>0</v>
      </c>
      <c r="P235">
        <v>3</v>
      </c>
    </row>
    <row r="236" spans="1:16" x14ac:dyDescent="0.25">
      <c r="A236" s="17" t="s">
        <v>53</v>
      </c>
      <c r="E236" s="19" t="s">
        <v>256</v>
      </c>
    </row>
    <row r="237" spans="1:16" ht="30" x14ac:dyDescent="0.25">
      <c r="A237" s="17" t="s">
        <v>54</v>
      </c>
      <c r="E237" s="25" t="s">
        <v>344</v>
      </c>
    </row>
    <row r="238" spans="1:16" x14ac:dyDescent="0.25">
      <c r="A238" s="17" t="s">
        <v>54</v>
      </c>
      <c r="E238" s="25" t="s">
        <v>102</v>
      </c>
    </row>
    <row r="239" spans="1:16" ht="195" x14ac:dyDescent="0.25">
      <c r="A239" s="17" t="s">
        <v>57</v>
      </c>
      <c r="E239" s="19" t="s">
        <v>379</v>
      </c>
    </row>
    <row r="240" spans="1:16" x14ac:dyDescent="0.25">
      <c r="A240" s="17" t="s">
        <v>48</v>
      </c>
      <c r="B240" s="17">
        <v>46</v>
      </c>
      <c r="C240" s="18" t="s">
        <v>380</v>
      </c>
      <c r="D240" t="s">
        <v>50</v>
      </c>
      <c r="E240" s="19" t="s">
        <v>381</v>
      </c>
      <c r="F240" s="20" t="s">
        <v>86</v>
      </c>
      <c r="G240" s="21">
        <v>1</v>
      </c>
      <c r="H240" s="22">
        <v>0</v>
      </c>
      <c r="I240" s="22">
        <f>ROUND(G240*H240,P4)</f>
        <v>0</v>
      </c>
      <c r="O240" s="23">
        <f>I240*0.21</f>
        <v>0</v>
      </c>
      <c r="P240">
        <v>3</v>
      </c>
    </row>
    <row r="241" spans="1:16" x14ac:dyDescent="0.25">
      <c r="A241" s="17" t="s">
        <v>53</v>
      </c>
      <c r="E241" s="19" t="s">
        <v>256</v>
      </c>
    </row>
    <row r="242" spans="1:16" ht="30" x14ac:dyDescent="0.25">
      <c r="A242" s="17" t="s">
        <v>54</v>
      </c>
      <c r="E242" s="25" t="s">
        <v>344</v>
      </c>
    </row>
    <row r="243" spans="1:16" x14ac:dyDescent="0.25">
      <c r="A243" s="17" t="s">
        <v>54</v>
      </c>
      <c r="E243" s="25" t="s">
        <v>102</v>
      </c>
    </row>
    <row r="244" spans="1:16" ht="180" x14ac:dyDescent="0.25">
      <c r="A244" s="17" t="s">
        <v>57</v>
      </c>
      <c r="E244" s="19" t="s">
        <v>382</v>
      </c>
    </row>
    <row r="245" spans="1:16" ht="30" x14ac:dyDescent="0.25">
      <c r="A245" s="17" t="s">
        <v>48</v>
      </c>
      <c r="B245" s="17">
        <v>47</v>
      </c>
      <c r="C245" s="18" t="s">
        <v>383</v>
      </c>
      <c r="D245" t="s">
        <v>50</v>
      </c>
      <c r="E245" s="19" t="s">
        <v>384</v>
      </c>
      <c r="F245" s="20" t="s">
        <v>86</v>
      </c>
      <c r="G245" s="21">
        <v>1</v>
      </c>
      <c r="H245" s="22">
        <v>0</v>
      </c>
      <c r="I245" s="22">
        <f>ROUND(G245*H245,P4)</f>
        <v>0</v>
      </c>
      <c r="O245" s="23">
        <f>I245*0.21</f>
        <v>0</v>
      </c>
      <c r="P245">
        <v>3</v>
      </c>
    </row>
    <row r="246" spans="1:16" x14ac:dyDescent="0.25">
      <c r="A246" s="17" t="s">
        <v>53</v>
      </c>
      <c r="E246" s="19" t="s">
        <v>256</v>
      </c>
    </row>
    <row r="247" spans="1:16" ht="30" x14ac:dyDescent="0.25">
      <c r="A247" s="17" t="s">
        <v>54</v>
      </c>
      <c r="E247" s="25" t="s">
        <v>344</v>
      </c>
    </row>
    <row r="248" spans="1:16" x14ac:dyDescent="0.25">
      <c r="A248" s="17" t="s">
        <v>54</v>
      </c>
      <c r="E248" s="25" t="s">
        <v>102</v>
      </c>
    </row>
    <row r="249" spans="1:16" ht="285" x14ac:dyDescent="0.25">
      <c r="A249" s="17" t="s">
        <v>57</v>
      </c>
      <c r="E249" s="19" t="s">
        <v>385</v>
      </c>
    </row>
    <row r="250" spans="1:16" x14ac:dyDescent="0.25">
      <c r="A250" s="17" t="s">
        <v>48</v>
      </c>
      <c r="B250" s="17">
        <v>48</v>
      </c>
      <c r="C250" s="18" t="s">
        <v>386</v>
      </c>
      <c r="D250" t="s">
        <v>50</v>
      </c>
      <c r="E250" s="19" t="s">
        <v>387</v>
      </c>
      <c r="F250" s="20" t="s">
        <v>86</v>
      </c>
      <c r="G250" s="21">
        <v>1</v>
      </c>
      <c r="H250" s="22">
        <v>0</v>
      </c>
      <c r="I250" s="22">
        <f>ROUND(G250*H250,P4)</f>
        <v>0</v>
      </c>
      <c r="O250" s="23">
        <f>I250*0.21</f>
        <v>0</v>
      </c>
      <c r="P250">
        <v>3</v>
      </c>
    </row>
    <row r="251" spans="1:16" x14ac:dyDescent="0.25">
      <c r="A251" s="17" t="s">
        <v>53</v>
      </c>
      <c r="E251" s="19" t="s">
        <v>256</v>
      </c>
    </row>
    <row r="252" spans="1:16" ht="30" x14ac:dyDescent="0.25">
      <c r="A252" s="17" t="s">
        <v>54</v>
      </c>
      <c r="E252" s="25" t="s">
        <v>344</v>
      </c>
    </row>
    <row r="253" spans="1:16" x14ac:dyDescent="0.25">
      <c r="A253" s="17" t="s">
        <v>54</v>
      </c>
      <c r="E253" s="25" t="s">
        <v>102</v>
      </c>
    </row>
    <row r="254" spans="1:16" ht="270" x14ac:dyDescent="0.25">
      <c r="A254" s="17" t="s">
        <v>57</v>
      </c>
      <c r="E254" s="19" t="s">
        <v>388</v>
      </c>
    </row>
    <row r="255" spans="1:16" x14ac:dyDescent="0.25">
      <c r="A255" s="17" t="s">
        <v>48</v>
      </c>
      <c r="B255" s="17">
        <v>49</v>
      </c>
      <c r="C255" s="18" t="s">
        <v>389</v>
      </c>
      <c r="D255" t="s">
        <v>50</v>
      </c>
      <c r="E255" s="19" t="s">
        <v>390</v>
      </c>
      <c r="F255" s="20" t="s">
        <v>86</v>
      </c>
      <c r="G255" s="21">
        <v>1</v>
      </c>
      <c r="H255" s="22">
        <v>0</v>
      </c>
      <c r="I255" s="22">
        <f>ROUND(G255*H255,P4)</f>
        <v>0</v>
      </c>
      <c r="O255" s="23">
        <f>I255*0.21</f>
        <v>0</v>
      </c>
      <c r="P255">
        <v>3</v>
      </c>
    </row>
    <row r="256" spans="1:16" x14ac:dyDescent="0.25">
      <c r="A256" s="17" t="s">
        <v>53</v>
      </c>
      <c r="E256" s="19" t="s">
        <v>256</v>
      </c>
    </row>
    <row r="257" spans="1:16" ht="30" x14ac:dyDescent="0.25">
      <c r="A257" s="17" t="s">
        <v>54</v>
      </c>
      <c r="E257" s="25" t="s">
        <v>344</v>
      </c>
    </row>
    <row r="258" spans="1:16" x14ac:dyDescent="0.25">
      <c r="A258" s="17" t="s">
        <v>54</v>
      </c>
      <c r="E258" s="25" t="s">
        <v>102</v>
      </c>
    </row>
    <row r="259" spans="1:16" ht="270" x14ac:dyDescent="0.25">
      <c r="A259" s="17" t="s">
        <v>57</v>
      </c>
      <c r="E259" s="19" t="s">
        <v>391</v>
      </c>
    </row>
    <row r="260" spans="1:16" x14ac:dyDescent="0.25">
      <c r="A260" s="17" t="s">
        <v>48</v>
      </c>
      <c r="B260" s="17">
        <v>50</v>
      </c>
      <c r="C260" s="18" t="s">
        <v>392</v>
      </c>
      <c r="D260" t="s">
        <v>50</v>
      </c>
      <c r="E260" s="19" t="s">
        <v>393</v>
      </c>
      <c r="F260" s="20" t="s">
        <v>86</v>
      </c>
      <c r="G260" s="21">
        <v>1</v>
      </c>
      <c r="H260" s="22">
        <v>0</v>
      </c>
      <c r="I260" s="22">
        <f>ROUND(G260*H260,P4)</f>
        <v>0</v>
      </c>
      <c r="O260" s="23">
        <f>I260*0.21</f>
        <v>0</v>
      </c>
      <c r="P260">
        <v>3</v>
      </c>
    </row>
    <row r="261" spans="1:16" x14ac:dyDescent="0.25">
      <c r="A261" s="17" t="s">
        <v>53</v>
      </c>
      <c r="E261" s="19" t="s">
        <v>256</v>
      </c>
    </row>
    <row r="262" spans="1:16" ht="30" x14ac:dyDescent="0.25">
      <c r="A262" s="17" t="s">
        <v>54</v>
      </c>
      <c r="E262" s="25" t="s">
        <v>344</v>
      </c>
    </row>
    <row r="263" spans="1:16" x14ac:dyDescent="0.25">
      <c r="A263" s="17" t="s">
        <v>54</v>
      </c>
      <c r="E263" s="25" t="s">
        <v>102</v>
      </c>
    </row>
    <row r="264" spans="1:16" ht="270" x14ac:dyDescent="0.25">
      <c r="A264" s="17" t="s">
        <v>57</v>
      </c>
      <c r="E264" s="19" t="s">
        <v>394</v>
      </c>
    </row>
    <row r="265" spans="1:16" x14ac:dyDescent="0.25">
      <c r="A265" s="17" t="s">
        <v>48</v>
      </c>
      <c r="B265" s="17">
        <v>51</v>
      </c>
      <c r="C265" s="18" t="s">
        <v>395</v>
      </c>
      <c r="D265" t="s">
        <v>50</v>
      </c>
      <c r="E265" s="19" t="s">
        <v>396</v>
      </c>
      <c r="F265" s="20" t="s">
        <v>86</v>
      </c>
      <c r="G265" s="21">
        <v>1</v>
      </c>
      <c r="H265" s="22">
        <v>0</v>
      </c>
      <c r="I265" s="22">
        <f>ROUND(G265*H265,P4)</f>
        <v>0</v>
      </c>
      <c r="O265" s="23">
        <f>I265*0.21</f>
        <v>0</v>
      </c>
      <c r="P265">
        <v>3</v>
      </c>
    </row>
    <row r="266" spans="1:16" x14ac:dyDescent="0.25">
      <c r="A266" s="17" t="s">
        <v>53</v>
      </c>
      <c r="E266" s="19" t="s">
        <v>256</v>
      </c>
    </row>
    <row r="267" spans="1:16" ht="30" x14ac:dyDescent="0.25">
      <c r="A267" s="17" t="s">
        <v>54</v>
      </c>
      <c r="E267" s="25" t="s">
        <v>344</v>
      </c>
    </row>
    <row r="268" spans="1:16" x14ac:dyDescent="0.25">
      <c r="A268" s="17" t="s">
        <v>54</v>
      </c>
      <c r="E268" s="25" t="s">
        <v>102</v>
      </c>
    </row>
    <row r="269" spans="1:16" ht="270" x14ac:dyDescent="0.25">
      <c r="A269" s="17" t="s">
        <v>57</v>
      </c>
      <c r="E269" s="19" t="s">
        <v>397</v>
      </c>
    </row>
    <row r="270" spans="1:16" ht="30" x14ac:dyDescent="0.25">
      <c r="A270" s="17" t="s">
        <v>48</v>
      </c>
      <c r="B270" s="17">
        <v>52</v>
      </c>
      <c r="C270" s="18" t="s">
        <v>398</v>
      </c>
      <c r="D270" t="s">
        <v>50</v>
      </c>
      <c r="E270" s="19" t="s">
        <v>399</v>
      </c>
      <c r="F270" s="20" t="s">
        <v>86</v>
      </c>
      <c r="G270" s="21">
        <v>1</v>
      </c>
      <c r="H270" s="22">
        <v>0</v>
      </c>
      <c r="I270" s="22">
        <f>ROUND(G270*H270,P4)</f>
        <v>0</v>
      </c>
      <c r="O270" s="23">
        <f>I270*0.21</f>
        <v>0</v>
      </c>
      <c r="P270">
        <v>3</v>
      </c>
    </row>
    <row r="271" spans="1:16" x14ac:dyDescent="0.25">
      <c r="A271" s="17" t="s">
        <v>53</v>
      </c>
      <c r="E271" s="19" t="s">
        <v>256</v>
      </c>
    </row>
    <row r="272" spans="1:16" ht="30" x14ac:dyDescent="0.25">
      <c r="A272" s="17" t="s">
        <v>54</v>
      </c>
      <c r="E272" s="25" t="s">
        <v>344</v>
      </c>
    </row>
    <row r="273" spans="1:16" x14ac:dyDescent="0.25">
      <c r="A273" s="17" t="s">
        <v>54</v>
      </c>
      <c r="E273" s="25" t="s">
        <v>102</v>
      </c>
    </row>
    <row r="274" spans="1:16" ht="270" x14ac:dyDescent="0.25">
      <c r="A274" s="17" t="s">
        <v>57</v>
      </c>
      <c r="E274" s="19" t="s">
        <v>400</v>
      </c>
    </row>
    <row r="275" spans="1:16" ht="30" x14ac:dyDescent="0.25">
      <c r="A275" s="17" t="s">
        <v>48</v>
      </c>
      <c r="B275" s="17">
        <v>53</v>
      </c>
      <c r="C275" s="18" t="s">
        <v>401</v>
      </c>
      <c r="D275" t="s">
        <v>50</v>
      </c>
      <c r="E275" s="19" t="s">
        <v>402</v>
      </c>
      <c r="F275" s="20" t="s">
        <v>86</v>
      </c>
      <c r="G275" s="21">
        <v>1</v>
      </c>
      <c r="H275" s="22">
        <v>0</v>
      </c>
      <c r="I275" s="22">
        <f>ROUND(G275*H275,P4)</f>
        <v>0</v>
      </c>
      <c r="O275" s="23">
        <f>I275*0.21</f>
        <v>0</v>
      </c>
      <c r="P275">
        <v>3</v>
      </c>
    </row>
    <row r="276" spans="1:16" x14ac:dyDescent="0.25">
      <c r="A276" s="17" t="s">
        <v>53</v>
      </c>
      <c r="E276" s="19" t="s">
        <v>256</v>
      </c>
    </row>
    <row r="277" spans="1:16" ht="30" x14ac:dyDescent="0.25">
      <c r="A277" s="17" t="s">
        <v>54</v>
      </c>
      <c r="E277" s="25" t="s">
        <v>323</v>
      </c>
    </row>
    <row r="278" spans="1:16" x14ac:dyDescent="0.25">
      <c r="A278" s="17" t="s">
        <v>54</v>
      </c>
      <c r="E278" s="25" t="s">
        <v>102</v>
      </c>
    </row>
    <row r="279" spans="1:16" ht="90" x14ac:dyDescent="0.25">
      <c r="A279" s="17" t="s">
        <v>57</v>
      </c>
      <c r="E279" s="19" t="s">
        <v>403</v>
      </c>
    </row>
    <row r="280" spans="1:16" ht="45" x14ac:dyDescent="0.25">
      <c r="A280" s="17" t="s">
        <v>48</v>
      </c>
      <c r="B280" s="17">
        <v>54</v>
      </c>
      <c r="C280" s="18" t="s">
        <v>404</v>
      </c>
      <c r="D280" t="s">
        <v>50</v>
      </c>
      <c r="E280" s="19" t="s">
        <v>405</v>
      </c>
      <c r="F280" s="20" t="s">
        <v>86</v>
      </c>
      <c r="G280" s="21">
        <v>2</v>
      </c>
      <c r="H280" s="22">
        <v>0</v>
      </c>
      <c r="I280" s="22">
        <f>ROUND(G280*H280,P4)</f>
        <v>0</v>
      </c>
      <c r="O280" s="23">
        <f>I280*0.21</f>
        <v>0</v>
      </c>
      <c r="P280">
        <v>3</v>
      </c>
    </row>
    <row r="281" spans="1:16" x14ac:dyDescent="0.25">
      <c r="A281" s="17" t="s">
        <v>53</v>
      </c>
      <c r="E281" s="19" t="s">
        <v>256</v>
      </c>
    </row>
    <row r="282" spans="1:16" ht="30" x14ac:dyDescent="0.25">
      <c r="A282" s="17" t="s">
        <v>54</v>
      </c>
      <c r="E282" s="25" t="s">
        <v>344</v>
      </c>
    </row>
    <row r="283" spans="1:16" x14ac:dyDescent="0.25">
      <c r="A283" s="17" t="s">
        <v>54</v>
      </c>
      <c r="E283" s="25" t="s">
        <v>216</v>
      </c>
    </row>
    <row r="284" spans="1:16" ht="135" x14ac:dyDescent="0.25">
      <c r="A284" s="17" t="s">
        <v>57</v>
      </c>
      <c r="E284" s="19" t="s">
        <v>406</v>
      </c>
    </row>
    <row r="285" spans="1:16" x14ac:dyDescent="0.25">
      <c r="A285" s="14" t="s">
        <v>45</v>
      </c>
      <c r="B285" s="14"/>
      <c r="C285" s="15" t="s">
        <v>407</v>
      </c>
      <c r="D285" s="14"/>
      <c r="E285" s="14" t="s">
        <v>408</v>
      </c>
      <c r="F285" s="14"/>
      <c r="G285" s="14"/>
      <c r="H285" s="14"/>
      <c r="I285" s="16">
        <f>SUMIFS(I286:I310,A286:A310,"P")</f>
        <v>0</v>
      </c>
    </row>
    <row r="286" spans="1:16" ht="30" x14ac:dyDescent="0.25">
      <c r="A286" s="17" t="s">
        <v>48</v>
      </c>
      <c r="B286" s="17">
        <v>55</v>
      </c>
      <c r="C286" s="18" t="s">
        <v>233</v>
      </c>
      <c r="D286" t="s">
        <v>50</v>
      </c>
      <c r="E286" s="19" t="s">
        <v>234</v>
      </c>
      <c r="F286" s="20" t="s">
        <v>86</v>
      </c>
      <c r="G286" s="21">
        <v>2</v>
      </c>
      <c r="H286" s="22">
        <v>0</v>
      </c>
      <c r="I286" s="22">
        <f>ROUND(G286*H286,P4)</f>
        <v>0</v>
      </c>
      <c r="O286" s="23">
        <f>I286*0.21</f>
        <v>0</v>
      </c>
      <c r="P286">
        <v>3</v>
      </c>
    </row>
    <row r="287" spans="1:16" x14ac:dyDescent="0.25">
      <c r="A287" s="17" t="s">
        <v>53</v>
      </c>
      <c r="E287" s="19" t="s">
        <v>256</v>
      </c>
    </row>
    <row r="288" spans="1:16" ht="30" x14ac:dyDescent="0.25">
      <c r="A288" s="17" t="s">
        <v>54</v>
      </c>
      <c r="E288" s="25" t="s">
        <v>409</v>
      </c>
    </row>
    <row r="289" spans="1:16" x14ac:dyDescent="0.25">
      <c r="A289" s="17" t="s">
        <v>54</v>
      </c>
      <c r="E289" s="25" t="s">
        <v>216</v>
      </c>
    </row>
    <row r="290" spans="1:16" ht="135" x14ac:dyDescent="0.25">
      <c r="A290" s="17" t="s">
        <v>57</v>
      </c>
      <c r="E290" s="19" t="s">
        <v>410</v>
      </c>
    </row>
    <row r="291" spans="1:16" ht="30" x14ac:dyDescent="0.25">
      <c r="A291" s="17" t="s">
        <v>48</v>
      </c>
      <c r="B291" s="17">
        <v>56</v>
      </c>
      <c r="C291" s="18" t="s">
        <v>411</v>
      </c>
      <c r="D291" t="s">
        <v>50</v>
      </c>
      <c r="E291" s="19" t="s">
        <v>412</v>
      </c>
      <c r="F291" s="20" t="s">
        <v>86</v>
      </c>
      <c r="G291" s="21">
        <v>2</v>
      </c>
      <c r="H291" s="22">
        <v>0</v>
      </c>
      <c r="I291" s="22">
        <f>ROUND(G291*H291,P4)</f>
        <v>0</v>
      </c>
      <c r="O291" s="23">
        <f>I291*0.21</f>
        <v>0</v>
      </c>
      <c r="P291">
        <v>3</v>
      </c>
    </row>
    <row r="292" spans="1:16" x14ac:dyDescent="0.25">
      <c r="A292" s="17" t="s">
        <v>53</v>
      </c>
      <c r="E292" s="19" t="s">
        <v>256</v>
      </c>
    </row>
    <row r="293" spans="1:16" ht="30" x14ac:dyDescent="0.25">
      <c r="A293" s="17" t="s">
        <v>54</v>
      </c>
      <c r="E293" s="25" t="s">
        <v>409</v>
      </c>
    </row>
    <row r="294" spans="1:16" x14ac:dyDescent="0.25">
      <c r="A294" s="17" t="s">
        <v>54</v>
      </c>
      <c r="E294" s="25" t="s">
        <v>216</v>
      </c>
    </row>
    <row r="295" spans="1:16" ht="105" x14ac:dyDescent="0.25">
      <c r="A295" s="17" t="s">
        <v>57</v>
      </c>
      <c r="E295" s="19" t="s">
        <v>413</v>
      </c>
    </row>
    <row r="296" spans="1:16" x14ac:dyDescent="0.25">
      <c r="A296" s="17" t="s">
        <v>48</v>
      </c>
      <c r="B296" s="17">
        <v>57</v>
      </c>
      <c r="C296" s="18" t="s">
        <v>414</v>
      </c>
      <c r="D296" t="s">
        <v>50</v>
      </c>
      <c r="E296" s="19" t="s">
        <v>415</v>
      </c>
      <c r="F296" s="20" t="s">
        <v>168</v>
      </c>
      <c r="G296" s="21">
        <v>10</v>
      </c>
      <c r="H296" s="22">
        <v>0</v>
      </c>
      <c r="I296" s="22">
        <f>ROUND(G296*H296,P4)</f>
        <v>0</v>
      </c>
      <c r="O296" s="23">
        <f>I296*0.21</f>
        <v>0</v>
      </c>
      <c r="P296">
        <v>3</v>
      </c>
    </row>
    <row r="297" spans="1:16" x14ac:dyDescent="0.25">
      <c r="A297" s="17" t="s">
        <v>53</v>
      </c>
      <c r="E297" s="19" t="s">
        <v>256</v>
      </c>
    </row>
    <row r="298" spans="1:16" ht="30" x14ac:dyDescent="0.25">
      <c r="A298" s="17" t="s">
        <v>54</v>
      </c>
      <c r="E298" s="25" t="s">
        <v>409</v>
      </c>
    </row>
    <row r="299" spans="1:16" x14ac:dyDescent="0.25">
      <c r="A299" s="17" t="s">
        <v>54</v>
      </c>
      <c r="E299" s="25" t="s">
        <v>416</v>
      </c>
    </row>
    <row r="300" spans="1:16" ht="120" x14ac:dyDescent="0.25">
      <c r="A300" s="17" t="s">
        <v>57</v>
      </c>
      <c r="E300" s="19" t="s">
        <v>417</v>
      </c>
    </row>
    <row r="301" spans="1:16" x14ac:dyDescent="0.25">
      <c r="A301" s="17" t="s">
        <v>48</v>
      </c>
      <c r="B301" s="17">
        <v>58</v>
      </c>
      <c r="C301" s="18" t="s">
        <v>418</v>
      </c>
      <c r="D301" t="s">
        <v>50</v>
      </c>
      <c r="E301" s="19" t="s">
        <v>419</v>
      </c>
      <c r="F301" s="20" t="s">
        <v>168</v>
      </c>
      <c r="G301" s="21">
        <v>2</v>
      </c>
      <c r="H301" s="22">
        <v>0</v>
      </c>
      <c r="I301" s="22">
        <f>ROUND(G301*H301,P4)</f>
        <v>0</v>
      </c>
      <c r="O301" s="23">
        <f>I301*0.21</f>
        <v>0</v>
      </c>
      <c r="P301">
        <v>3</v>
      </c>
    </row>
    <row r="302" spans="1:16" x14ac:dyDescent="0.25">
      <c r="A302" s="17" t="s">
        <v>53</v>
      </c>
      <c r="E302" s="19" t="s">
        <v>256</v>
      </c>
    </row>
    <row r="303" spans="1:16" ht="30" x14ac:dyDescent="0.25">
      <c r="A303" s="17" t="s">
        <v>54</v>
      </c>
      <c r="E303" s="25" t="s">
        <v>409</v>
      </c>
    </row>
    <row r="304" spans="1:16" x14ac:dyDescent="0.25">
      <c r="A304" s="17" t="s">
        <v>54</v>
      </c>
      <c r="E304" s="25" t="s">
        <v>216</v>
      </c>
    </row>
    <row r="305" spans="1:16" ht="105" x14ac:dyDescent="0.25">
      <c r="A305" s="17" t="s">
        <v>57</v>
      </c>
      <c r="E305" s="19" t="s">
        <v>420</v>
      </c>
    </row>
    <row r="306" spans="1:16" x14ac:dyDescent="0.25">
      <c r="A306" s="17" t="s">
        <v>48</v>
      </c>
      <c r="B306" s="17">
        <v>59</v>
      </c>
      <c r="C306" s="18" t="s">
        <v>421</v>
      </c>
      <c r="D306" t="s">
        <v>50</v>
      </c>
      <c r="E306" s="19" t="s">
        <v>422</v>
      </c>
      <c r="F306" s="20" t="s">
        <v>168</v>
      </c>
      <c r="G306" s="21">
        <v>2</v>
      </c>
      <c r="H306" s="22">
        <v>0</v>
      </c>
      <c r="I306" s="22">
        <f>ROUND(G306*H306,P4)</f>
        <v>0</v>
      </c>
      <c r="O306" s="23">
        <f>I306*0.21</f>
        <v>0</v>
      </c>
      <c r="P306">
        <v>3</v>
      </c>
    </row>
    <row r="307" spans="1:16" x14ac:dyDescent="0.25">
      <c r="A307" s="17" t="s">
        <v>53</v>
      </c>
      <c r="E307" s="19" t="s">
        <v>256</v>
      </c>
    </row>
    <row r="308" spans="1:16" ht="30" x14ac:dyDescent="0.25">
      <c r="A308" s="17" t="s">
        <v>54</v>
      </c>
      <c r="E308" s="25" t="s">
        <v>409</v>
      </c>
    </row>
    <row r="309" spans="1:16" x14ac:dyDescent="0.25">
      <c r="A309" s="17" t="s">
        <v>54</v>
      </c>
      <c r="E309" s="25" t="s">
        <v>216</v>
      </c>
    </row>
    <row r="310" spans="1:16" ht="105" x14ac:dyDescent="0.25">
      <c r="A310" s="17" t="s">
        <v>57</v>
      </c>
      <c r="E310" s="19" t="s">
        <v>423</v>
      </c>
    </row>
    <row r="311" spans="1:16" x14ac:dyDescent="0.25">
      <c r="A311" s="14" t="s">
        <v>45</v>
      </c>
      <c r="B311" s="14"/>
      <c r="C311" s="15" t="s">
        <v>424</v>
      </c>
      <c r="D311" s="14"/>
      <c r="E311" s="14" t="s">
        <v>425</v>
      </c>
      <c r="F311" s="14"/>
      <c r="G311" s="14"/>
      <c r="H311" s="14"/>
      <c r="I311" s="16">
        <f>SUMIFS(I312:I331,A312:A331,"P")</f>
        <v>0</v>
      </c>
    </row>
    <row r="312" spans="1:16" x14ac:dyDescent="0.25">
      <c r="A312" s="17" t="s">
        <v>48</v>
      </c>
      <c r="B312" s="17">
        <v>60</v>
      </c>
      <c r="C312" s="18" t="s">
        <v>426</v>
      </c>
      <c r="D312" t="s">
        <v>50</v>
      </c>
      <c r="E312" s="19" t="s">
        <v>427</v>
      </c>
      <c r="F312" s="20" t="s">
        <v>86</v>
      </c>
      <c r="G312" s="21">
        <v>1</v>
      </c>
      <c r="H312" s="22">
        <v>0</v>
      </c>
      <c r="I312" s="22">
        <f>ROUND(G312*H312,P4)</f>
        <v>0</v>
      </c>
      <c r="O312" s="23">
        <f>I312*0.21</f>
        <v>0</v>
      </c>
      <c r="P312">
        <v>3</v>
      </c>
    </row>
    <row r="313" spans="1:16" x14ac:dyDescent="0.25">
      <c r="A313" s="17" t="s">
        <v>53</v>
      </c>
      <c r="E313" s="19" t="s">
        <v>256</v>
      </c>
    </row>
    <row r="314" spans="1:16" ht="30" x14ac:dyDescent="0.25">
      <c r="A314" s="17" t="s">
        <v>54</v>
      </c>
      <c r="E314" s="25" t="s">
        <v>257</v>
      </c>
    </row>
    <row r="315" spans="1:16" x14ac:dyDescent="0.25">
      <c r="A315" s="17" t="s">
        <v>54</v>
      </c>
      <c r="E315" s="25" t="s">
        <v>102</v>
      </c>
    </row>
    <row r="316" spans="1:16" ht="210" x14ac:dyDescent="0.25">
      <c r="A316" s="17" t="s">
        <v>57</v>
      </c>
      <c r="E316" s="19" t="s">
        <v>428</v>
      </c>
    </row>
    <row r="317" spans="1:16" x14ac:dyDescent="0.25">
      <c r="A317" s="17" t="s">
        <v>48</v>
      </c>
      <c r="B317" s="17">
        <v>61</v>
      </c>
      <c r="C317" s="18" t="s">
        <v>429</v>
      </c>
      <c r="D317" t="s">
        <v>50</v>
      </c>
      <c r="E317" s="19" t="s">
        <v>430</v>
      </c>
      <c r="F317" s="20" t="s">
        <v>75</v>
      </c>
      <c r="G317" s="21">
        <v>12</v>
      </c>
      <c r="H317" s="22">
        <v>0</v>
      </c>
      <c r="I317" s="22">
        <f>ROUND(G317*H317,P4)</f>
        <v>0</v>
      </c>
      <c r="O317" s="23">
        <f>I317*0.21</f>
        <v>0</v>
      </c>
      <c r="P317">
        <v>3</v>
      </c>
    </row>
    <row r="318" spans="1:16" x14ac:dyDescent="0.25">
      <c r="A318" s="17" t="s">
        <v>53</v>
      </c>
      <c r="E318" s="19" t="s">
        <v>256</v>
      </c>
    </row>
    <row r="319" spans="1:16" ht="30" x14ac:dyDescent="0.25">
      <c r="A319" s="17" t="s">
        <v>54</v>
      </c>
      <c r="E319" s="25" t="s">
        <v>257</v>
      </c>
    </row>
    <row r="320" spans="1:16" x14ac:dyDescent="0.25">
      <c r="A320" s="17" t="s">
        <v>54</v>
      </c>
      <c r="E320" s="25" t="s">
        <v>83</v>
      </c>
    </row>
    <row r="321" spans="1:16" ht="135" x14ac:dyDescent="0.25">
      <c r="A321" s="17" t="s">
        <v>57</v>
      </c>
      <c r="E321" s="19" t="s">
        <v>431</v>
      </c>
    </row>
    <row r="322" spans="1:16" x14ac:dyDescent="0.25">
      <c r="A322" s="17" t="s">
        <v>48</v>
      </c>
      <c r="B322" s="17">
        <v>62</v>
      </c>
      <c r="C322" s="18" t="s">
        <v>432</v>
      </c>
      <c r="D322" t="s">
        <v>50</v>
      </c>
      <c r="E322" s="19" t="s">
        <v>433</v>
      </c>
      <c r="F322" s="20" t="s">
        <v>86</v>
      </c>
      <c r="G322" s="21">
        <v>1</v>
      </c>
      <c r="H322" s="22">
        <v>0</v>
      </c>
      <c r="I322" s="22">
        <f>ROUND(G322*H322,P4)</f>
        <v>0</v>
      </c>
      <c r="O322" s="23">
        <f>I322*0.21</f>
        <v>0</v>
      </c>
      <c r="P322">
        <v>3</v>
      </c>
    </row>
    <row r="323" spans="1:16" x14ac:dyDescent="0.25">
      <c r="A323" s="17" t="s">
        <v>53</v>
      </c>
      <c r="E323" s="19" t="s">
        <v>256</v>
      </c>
    </row>
    <row r="324" spans="1:16" ht="30" x14ac:dyDescent="0.25">
      <c r="A324" s="17" t="s">
        <v>54</v>
      </c>
      <c r="E324" s="25" t="s">
        <v>257</v>
      </c>
    </row>
    <row r="325" spans="1:16" x14ac:dyDescent="0.25">
      <c r="A325" s="17" t="s">
        <v>54</v>
      </c>
      <c r="E325" s="25" t="s">
        <v>102</v>
      </c>
    </row>
    <row r="326" spans="1:16" ht="120" x14ac:dyDescent="0.25">
      <c r="A326" s="17" t="s">
        <v>57</v>
      </c>
      <c r="E326" s="19" t="s">
        <v>434</v>
      </c>
    </row>
    <row r="327" spans="1:16" x14ac:dyDescent="0.25">
      <c r="A327" s="17" t="s">
        <v>48</v>
      </c>
      <c r="B327" s="17">
        <v>63</v>
      </c>
      <c r="C327" s="18" t="s">
        <v>435</v>
      </c>
      <c r="D327" t="s">
        <v>50</v>
      </c>
      <c r="E327" s="19" t="s">
        <v>436</v>
      </c>
      <c r="F327" s="20" t="s">
        <v>86</v>
      </c>
      <c r="G327" s="21">
        <v>1</v>
      </c>
      <c r="H327" s="22">
        <v>0</v>
      </c>
      <c r="I327" s="22">
        <f>ROUND(G327*H327,P4)</f>
        <v>0</v>
      </c>
      <c r="O327" s="23">
        <f>I327*0.21</f>
        <v>0</v>
      </c>
      <c r="P327">
        <v>3</v>
      </c>
    </row>
    <row r="328" spans="1:16" x14ac:dyDescent="0.25">
      <c r="A328" s="17" t="s">
        <v>53</v>
      </c>
      <c r="E328" s="19" t="s">
        <v>256</v>
      </c>
    </row>
    <row r="329" spans="1:16" ht="30" x14ac:dyDescent="0.25">
      <c r="A329" s="17" t="s">
        <v>54</v>
      </c>
      <c r="E329" s="25" t="s">
        <v>257</v>
      </c>
    </row>
    <row r="330" spans="1:16" x14ac:dyDescent="0.25">
      <c r="A330" s="17" t="s">
        <v>54</v>
      </c>
      <c r="E330" s="25" t="s">
        <v>102</v>
      </c>
    </row>
    <row r="331" spans="1:16" ht="135" x14ac:dyDescent="0.25">
      <c r="A331" s="17" t="s">
        <v>57</v>
      </c>
      <c r="E331" s="19" t="s">
        <v>437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4"/>
  <sheetViews>
    <sheetView topLeftCell="B1" zoomScaleNormal="100" workbookViewId="0">
      <selection activeCell="H1" sqref="H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29" t="s">
        <v>24</v>
      </c>
      <c r="D3" s="30"/>
      <c r="E3" s="11" t="s">
        <v>25</v>
      </c>
      <c r="F3" s="3"/>
      <c r="G3" s="3"/>
      <c r="H3" s="12" t="s">
        <v>17</v>
      </c>
      <c r="I3" s="13">
        <f>SUMIFS(I10:I194,A10:A194,"SD")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29" t="s">
        <v>438</v>
      </c>
      <c r="D4" s="30"/>
      <c r="E4" s="11" t="s">
        <v>439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30</v>
      </c>
      <c r="B5" s="11" t="s">
        <v>27</v>
      </c>
      <c r="C5" s="29" t="s">
        <v>440</v>
      </c>
      <c r="D5" s="30"/>
      <c r="E5" s="11" t="s">
        <v>441</v>
      </c>
      <c r="F5" s="3"/>
      <c r="G5" s="3"/>
      <c r="H5" s="3"/>
      <c r="I5" s="3"/>
      <c r="O5">
        <v>0.21</v>
      </c>
    </row>
    <row r="6" spans="1:16" x14ac:dyDescent="0.25">
      <c r="A6" t="s">
        <v>33</v>
      </c>
      <c r="B6" s="11" t="s">
        <v>34</v>
      </c>
      <c r="C6" s="29" t="s">
        <v>17</v>
      </c>
      <c r="D6" s="30"/>
      <c r="E6" s="11" t="s">
        <v>18</v>
      </c>
      <c r="F6" s="3"/>
      <c r="G6" s="3"/>
      <c r="H6" s="3"/>
      <c r="I6" s="3"/>
    </row>
    <row r="7" spans="1:16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43</v>
      </c>
      <c r="I8" s="7" t="s">
        <v>44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45</v>
      </c>
      <c r="B10" s="14"/>
      <c r="C10" s="15" t="s">
        <v>442</v>
      </c>
      <c r="D10" s="14"/>
      <c r="E10" s="14" t="s">
        <v>443</v>
      </c>
      <c r="F10" s="14"/>
      <c r="G10" s="14"/>
      <c r="H10" s="14"/>
      <c r="I10" s="16">
        <f>SUMIFS(I11:I25,A11:A25,"P")</f>
        <v>0</v>
      </c>
    </row>
    <row r="11" spans="1:16" ht="30" x14ac:dyDescent="0.25">
      <c r="A11" s="17" t="s">
        <v>48</v>
      </c>
      <c r="B11" s="17">
        <v>1</v>
      </c>
      <c r="C11" s="18" t="s">
        <v>58</v>
      </c>
      <c r="D11" t="s">
        <v>50</v>
      </c>
      <c r="E11" s="19" t="s">
        <v>444</v>
      </c>
      <c r="F11" s="20" t="s">
        <v>52</v>
      </c>
      <c r="G11" s="21">
        <v>47.5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53</v>
      </c>
      <c r="E12" s="24"/>
    </row>
    <row r="13" spans="1:16" ht="195" x14ac:dyDescent="0.25">
      <c r="A13" s="17" t="s">
        <v>57</v>
      </c>
      <c r="E13" s="19" t="s">
        <v>445</v>
      </c>
    </row>
    <row r="14" spans="1:16" ht="45" x14ac:dyDescent="0.25">
      <c r="A14" s="17" t="s">
        <v>48</v>
      </c>
      <c r="B14" s="17">
        <v>2</v>
      </c>
      <c r="C14" s="18" t="s">
        <v>446</v>
      </c>
      <c r="D14" t="s">
        <v>50</v>
      </c>
      <c r="E14" s="19" t="s">
        <v>447</v>
      </c>
      <c r="F14" s="20" t="s">
        <v>52</v>
      </c>
      <c r="G14" s="21">
        <v>1</v>
      </c>
      <c r="H14" s="22">
        <v>0</v>
      </c>
      <c r="I14" s="22">
        <f>ROUND(G14*H14,P4)</f>
        <v>0</v>
      </c>
      <c r="O14" s="23">
        <f>I14*0.21</f>
        <v>0</v>
      </c>
      <c r="P14">
        <v>3</v>
      </c>
    </row>
    <row r="15" spans="1:16" x14ac:dyDescent="0.25">
      <c r="A15" s="17" t="s">
        <v>53</v>
      </c>
      <c r="E15" s="24"/>
    </row>
    <row r="16" spans="1:16" ht="195" x14ac:dyDescent="0.25">
      <c r="A16" s="17" t="s">
        <v>57</v>
      </c>
      <c r="E16" s="19" t="s">
        <v>445</v>
      </c>
    </row>
    <row r="17" spans="1:16" ht="45" x14ac:dyDescent="0.25">
      <c r="A17" s="17" t="s">
        <v>48</v>
      </c>
      <c r="B17" s="17">
        <v>3</v>
      </c>
      <c r="C17" s="18" t="s">
        <v>448</v>
      </c>
      <c r="D17" t="s">
        <v>50</v>
      </c>
      <c r="E17" s="19" t="s">
        <v>449</v>
      </c>
      <c r="F17" s="20" t="s">
        <v>52</v>
      </c>
      <c r="G17" s="21">
        <v>0.1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53</v>
      </c>
      <c r="E18" s="24"/>
    </row>
    <row r="19" spans="1:16" ht="195" x14ac:dyDescent="0.25">
      <c r="A19" s="17" t="s">
        <v>57</v>
      </c>
      <c r="E19" s="19" t="s">
        <v>445</v>
      </c>
    </row>
    <row r="20" spans="1:16" ht="45" x14ac:dyDescent="0.25">
      <c r="A20" s="17" t="s">
        <v>48</v>
      </c>
      <c r="B20" s="17">
        <v>4</v>
      </c>
      <c r="C20" s="18" t="s">
        <v>450</v>
      </c>
      <c r="D20" t="s">
        <v>50</v>
      </c>
      <c r="E20" s="19" t="s">
        <v>451</v>
      </c>
      <c r="F20" s="20" t="s">
        <v>52</v>
      </c>
      <c r="G20" s="21">
        <v>1.3</v>
      </c>
      <c r="H20" s="22"/>
      <c r="I20" s="22">
        <f>ROUND(G20*H20,P4)</f>
        <v>0</v>
      </c>
      <c r="O20" s="23">
        <f>I20*0.21</f>
        <v>0</v>
      </c>
      <c r="P20">
        <v>3</v>
      </c>
    </row>
    <row r="21" spans="1:16" x14ac:dyDescent="0.25">
      <c r="A21" s="17" t="s">
        <v>53</v>
      </c>
      <c r="E21" s="24"/>
    </row>
    <row r="22" spans="1:16" ht="195" x14ac:dyDescent="0.25">
      <c r="A22" s="17" t="s">
        <v>57</v>
      </c>
      <c r="E22" s="19" t="s">
        <v>445</v>
      </c>
    </row>
    <row r="23" spans="1:16" ht="45" x14ac:dyDescent="0.25">
      <c r="A23" s="17" t="s">
        <v>48</v>
      </c>
      <c r="B23" s="17">
        <v>5</v>
      </c>
      <c r="C23" s="18" t="s">
        <v>452</v>
      </c>
      <c r="D23" t="s">
        <v>50</v>
      </c>
      <c r="E23" s="19" t="s">
        <v>453</v>
      </c>
      <c r="F23" s="20" t="s">
        <v>52</v>
      </c>
      <c r="G23" s="21">
        <v>0.25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53</v>
      </c>
      <c r="E24" s="24"/>
    </row>
    <row r="25" spans="1:16" ht="195" x14ac:dyDescent="0.25">
      <c r="A25" s="17" t="s">
        <v>57</v>
      </c>
      <c r="E25" s="19" t="s">
        <v>445</v>
      </c>
    </row>
    <row r="26" spans="1:16" x14ac:dyDescent="0.25">
      <c r="A26" s="14" t="s">
        <v>45</v>
      </c>
      <c r="B26" s="14"/>
      <c r="C26" s="15" t="s">
        <v>454</v>
      </c>
      <c r="D26" s="14"/>
      <c r="E26" s="14" t="s">
        <v>455</v>
      </c>
      <c r="F26" s="14"/>
      <c r="G26" s="14"/>
      <c r="H26" s="14"/>
      <c r="I26" s="16">
        <f>SUMIFS(I27:I32,A27:A32,"P")</f>
        <v>0</v>
      </c>
    </row>
    <row r="27" spans="1:16" x14ac:dyDescent="0.25">
      <c r="A27" s="17" t="s">
        <v>48</v>
      </c>
      <c r="B27" s="17">
        <v>6</v>
      </c>
      <c r="C27" s="18" t="s">
        <v>456</v>
      </c>
      <c r="D27" t="s">
        <v>50</v>
      </c>
      <c r="E27" s="19" t="s">
        <v>457</v>
      </c>
      <c r="F27" s="20" t="s">
        <v>458</v>
      </c>
      <c r="G27" s="21">
        <v>602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53</v>
      </c>
      <c r="E28" s="24" t="s">
        <v>50</v>
      </c>
    </row>
    <row r="29" spans="1:16" ht="30" x14ac:dyDescent="0.25">
      <c r="A29" s="17" t="s">
        <v>57</v>
      </c>
      <c r="E29" s="19" t="s">
        <v>459</v>
      </c>
    </row>
    <row r="30" spans="1:16" x14ac:dyDescent="0.25">
      <c r="A30" s="17" t="s">
        <v>48</v>
      </c>
      <c r="B30" s="17">
        <v>7</v>
      </c>
      <c r="C30" s="18" t="s">
        <v>460</v>
      </c>
      <c r="D30" t="s">
        <v>50</v>
      </c>
      <c r="E30" s="19" t="s">
        <v>461</v>
      </c>
      <c r="F30" s="20" t="s">
        <v>458</v>
      </c>
      <c r="G30" s="21">
        <v>1</v>
      </c>
      <c r="H30" s="22">
        <v>0</v>
      </c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53</v>
      </c>
      <c r="E31" s="24" t="s">
        <v>50</v>
      </c>
    </row>
    <row r="32" spans="1:16" ht="30" x14ac:dyDescent="0.25">
      <c r="A32" s="17" t="s">
        <v>57</v>
      </c>
      <c r="E32" s="19" t="s">
        <v>459</v>
      </c>
    </row>
    <row r="33" spans="1:16" x14ac:dyDescent="0.25">
      <c r="A33" s="14" t="s">
        <v>45</v>
      </c>
      <c r="B33" s="14"/>
      <c r="C33" s="15" t="s">
        <v>462</v>
      </c>
      <c r="D33" s="14"/>
      <c r="E33" s="14" t="s">
        <v>463</v>
      </c>
      <c r="F33" s="14"/>
      <c r="G33" s="14"/>
      <c r="H33" s="14"/>
      <c r="I33" s="16">
        <f>SUMIFS(I34:I45,A34:A45,"P")</f>
        <v>0</v>
      </c>
    </row>
    <row r="34" spans="1:16" x14ac:dyDescent="0.25">
      <c r="A34" s="17" t="s">
        <v>48</v>
      </c>
      <c r="B34" s="17">
        <v>8</v>
      </c>
      <c r="C34" s="18" t="s">
        <v>464</v>
      </c>
      <c r="D34" t="s">
        <v>50</v>
      </c>
      <c r="E34" s="19" t="s">
        <v>465</v>
      </c>
      <c r="F34" s="20" t="s">
        <v>65</v>
      </c>
      <c r="G34" s="21">
        <v>38</v>
      </c>
      <c r="H34" s="22">
        <v>0</v>
      </c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53</v>
      </c>
      <c r="E35" s="24" t="s">
        <v>50</v>
      </c>
    </row>
    <row r="36" spans="1:16" ht="409.5" x14ac:dyDescent="0.25">
      <c r="A36" s="17" t="s">
        <v>57</v>
      </c>
      <c r="E36" s="19" t="s">
        <v>466</v>
      </c>
    </row>
    <row r="37" spans="1:16" x14ac:dyDescent="0.25">
      <c r="A37" s="17" t="s">
        <v>48</v>
      </c>
      <c r="B37" s="17">
        <v>9</v>
      </c>
      <c r="C37" s="18" t="s">
        <v>467</v>
      </c>
      <c r="D37" t="s">
        <v>50</v>
      </c>
      <c r="E37" s="19" t="s">
        <v>468</v>
      </c>
      <c r="F37" s="20" t="s">
        <v>65</v>
      </c>
      <c r="G37" s="21">
        <v>38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53</v>
      </c>
      <c r="E38" s="24" t="s">
        <v>50</v>
      </c>
    </row>
    <row r="39" spans="1:16" ht="30" x14ac:dyDescent="0.25">
      <c r="A39" s="17" t="s">
        <v>57</v>
      </c>
      <c r="E39" s="19" t="s">
        <v>469</v>
      </c>
    </row>
    <row r="40" spans="1:16" x14ac:dyDescent="0.25">
      <c r="A40" s="17" t="s">
        <v>48</v>
      </c>
      <c r="B40" s="17">
        <v>10</v>
      </c>
      <c r="C40" s="18" t="s">
        <v>470</v>
      </c>
      <c r="D40" t="s">
        <v>50</v>
      </c>
      <c r="E40" s="19" t="s">
        <v>471</v>
      </c>
      <c r="F40" s="20" t="s">
        <v>65</v>
      </c>
      <c r="G40" s="21">
        <v>123</v>
      </c>
      <c r="H40" s="22">
        <v>0</v>
      </c>
      <c r="I40" s="22">
        <f>ROUND(G40*H40,P4)</f>
        <v>0</v>
      </c>
      <c r="O40" s="23">
        <f>I40*0.21</f>
        <v>0</v>
      </c>
      <c r="P40">
        <v>3</v>
      </c>
    </row>
    <row r="41" spans="1:16" x14ac:dyDescent="0.25">
      <c r="A41" s="17" t="s">
        <v>53</v>
      </c>
      <c r="E41" s="24" t="s">
        <v>50</v>
      </c>
    </row>
    <row r="42" spans="1:16" ht="409.5" x14ac:dyDescent="0.25">
      <c r="A42" s="17" t="s">
        <v>57</v>
      </c>
      <c r="E42" s="19" t="s">
        <v>466</v>
      </c>
    </row>
    <row r="43" spans="1:16" x14ac:dyDescent="0.25">
      <c r="A43" s="17" t="s">
        <v>48</v>
      </c>
      <c r="B43" s="17">
        <v>11</v>
      </c>
      <c r="C43" s="18" t="s">
        <v>472</v>
      </c>
      <c r="D43" t="s">
        <v>50</v>
      </c>
      <c r="E43" s="19" t="s">
        <v>468</v>
      </c>
      <c r="F43" s="20" t="s">
        <v>65</v>
      </c>
      <c r="G43" s="21">
        <v>123</v>
      </c>
      <c r="H43" s="22">
        <v>0</v>
      </c>
      <c r="I43" s="22">
        <f>ROUND(G43*H43,P4)</f>
        <v>0</v>
      </c>
      <c r="O43" s="23">
        <f>I43*0.21</f>
        <v>0</v>
      </c>
      <c r="P43">
        <v>3</v>
      </c>
    </row>
    <row r="44" spans="1:16" x14ac:dyDescent="0.25">
      <c r="A44" s="17" t="s">
        <v>53</v>
      </c>
      <c r="E44" s="24" t="s">
        <v>50</v>
      </c>
    </row>
    <row r="45" spans="1:16" ht="30" x14ac:dyDescent="0.25">
      <c r="A45" s="17" t="s">
        <v>57</v>
      </c>
      <c r="E45" s="19" t="s">
        <v>469</v>
      </c>
    </row>
    <row r="46" spans="1:16" x14ac:dyDescent="0.25">
      <c r="A46" s="14" t="s">
        <v>45</v>
      </c>
      <c r="B46" s="14"/>
      <c r="C46" s="15" t="s">
        <v>473</v>
      </c>
      <c r="D46" s="14"/>
      <c r="E46" s="14" t="s">
        <v>474</v>
      </c>
      <c r="F46" s="14"/>
      <c r="G46" s="14"/>
      <c r="H46" s="14"/>
      <c r="I46" s="16">
        <f>SUMIFS(I47:I49,A47:A49,"P")</f>
        <v>0</v>
      </c>
    </row>
    <row r="47" spans="1:16" x14ac:dyDescent="0.25">
      <c r="A47" s="17" t="s">
        <v>48</v>
      </c>
      <c r="B47" s="17">
        <v>12</v>
      </c>
      <c r="C47" s="18" t="s">
        <v>475</v>
      </c>
      <c r="D47" t="s">
        <v>50</v>
      </c>
      <c r="E47" s="19" t="s">
        <v>476</v>
      </c>
      <c r="F47" s="20" t="s">
        <v>75</v>
      </c>
      <c r="G47" s="21">
        <v>17.5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53</v>
      </c>
      <c r="E48" s="24" t="s">
        <v>50</v>
      </c>
    </row>
    <row r="49" spans="1:16" ht="45" x14ac:dyDescent="0.25">
      <c r="A49" s="17" t="s">
        <v>57</v>
      </c>
      <c r="E49" s="19" t="s">
        <v>477</v>
      </c>
    </row>
    <row r="50" spans="1:16" x14ac:dyDescent="0.25">
      <c r="A50" s="14" t="s">
        <v>45</v>
      </c>
      <c r="B50" s="14"/>
      <c r="C50" s="15" t="s">
        <v>478</v>
      </c>
      <c r="D50" s="14"/>
      <c r="E50" s="14" t="s">
        <v>479</v>
      </c>
      <c r="F50" s="14"/>
      <c r="G50" s="14"/>
      <c r="H50" s="14"/>
      <c r="I50" s="16">
        <f>SUMIFS(I51:I53,A51:A53,"P")</f>
        <v>0</v>
      </c>
    </row>
    <row r="51" spans="1:16" x14ac:dyDescent="0.25">
      <c r="A51" s="17" t="s">
        <v>48</v>
      </c>
      <c r="B51" s="17">
        <v>13</v>
      </c>
      <c r="C51" s="18" t="s">
        <v>77</v>
      </c>
      <c r="D51" t="s">
        <v>50</v>
      </c>
      <c r="E51" s="19" t="s">
        <v>78</v>
      </c>
      <c r="F51" s="20" t="s">
        <v>65</v>
      </c>
      <c r="G51" s="21">
        <v>161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53</v>
      </c>
      <c r="E52" s="24" t="s">
        <v>50</v>
      </c>
    </row>
    <row r="53" spans="1:16" ht="345" x14ac:dyDescent="0.25">
      <c r="A53" s="17" t="s">
        <v>57</v>
      </c>
      <c r="E53" s="19" t="s">
        <v>480</v>
      </c>
    </row>
    <row r="54" spans="1:16" x14ac:dyDescent="0.25">
      <c r="A54" s="14" t="s">
        <v>45</v>
      </c>
      <c r="B54" s="14"/>
      <c r="C54" s="15" t="s">
        <v>481</v>
      </c>
      <c r="D54" s="14"/>
      <c r="E54" s="14" t="s">
        <v>482</v>
      </c>
      <c r="F54" s="14"/>
      <c r="G54" s="14"/>
      <c r="H54" s="14"/>
      <c r="I54" s="16">
        <f>SUMIFS(I55:I63,A55:A63,"P")</f>
        <v>0</v>
      </c>
    </row>
    <row r="55" spans="1:16" x14ac:dyDescent="0.25">
      <c r="A55" s="17" t="s">
        <v>48</v>
      </c>
      <c r="B55" s="17">
        <v>14</v>
      </c>
      <c r="C55" s="18" t="s">
        <v>483</v>
      </c>
      <c r="D55" t="s">
        <v>50</v>
      </c>
      <c r="E55" s="19" t="s">
        <v>484</v>
      </c>
      <c r="F55" s="20" t="s">
        <v>82</v>
      </c>
      <c r="G55" s="21">
        <v>420</v>
      </c>
      <c r="H55" s="22">
        <v>0</v>
      </c>
      <c r="I55" s="22">
        <f>ROUND(G55*H55,P4)</f>
        <v>0</v>
      </c>
      <c r="O55" s="23">
        <f>I55*0.21</f>
        <v>0</v>
      </c>
      <c r="P55">
        <v>3</v>
      </c>
    </row>
    <row r="56" spans="1:16" x14ac:dyDescent="0.25">
      <c r="A56" s="17" t="s">
        <v>53</v>
      </c>
      <c r="E56" s="24" t="s">
        <v>50</v>
      </c>
    </row>
    <row r="57" spans="1:16" ht="30" x14ac:dyDescent="0.25">
      <c r="A57" s="17" t="s">
        <v>57</v>
      </c>
      <c r="E57" s="19" t="s">
        <v>485</v>
      </c>
    </row>
    <row r="58" spans="1:16" x14ac:dyDescent="0.25">
      <c r="A58" s="17" t="s">
        <v>48</v>
      </c>
      <c r="B58" s="17">
        <v>15</v>
      </c>
      <c r="C58" s="18" t="s">
        <v>486</v>
      </c>
      <c r="D58" t="s">
        <v>50</v>
      </c>
      <c r="E58" s="19" t="s">
        <v>487</v>
      </c>
      <c r="F58" s="20" t="s">
        <v>82</v>
      </c>
      <c r="G58" s="21">
        <v>420</v>
      </c>
      <c r="H58" s="22">
        <v>0</v>
      </c>
      <c r="I58" s="22">
        <f>ROUND(G58*H58,P4)</f>
        <v>0</v>
      </c>
      <c r="O58" s="23">
        <f>I58*0.21</f>
        <v>0</v>
      </c>
      <c r="P58">
        <v>3</v>
      </c>
    </row>
    <row r="59" spans="1:16" x14ac:dyDescent="0.25">
      <c r="A59" s="17" t="s">
        <v>53</v>
      </c>
      <c r="E59" s="24" t="s">
        <v>50</v>
      </c>
    </row>
    <row r="60" spans="1:16" ht="45" x14ac:dyDescent="0.25">
      <c r="A60" s="17" t="s">
        <v>57</v>
      </c>
      <c r="E60" s="19" t="s">
        <v>488</v>
      </c>
    </row>
    <row r="61" spans="1:16" x14ac:dyDescent="0.25">
      <c r="A61" s="17" t="s">
        <v>48</v>
      </c>
      <c r="B61" s="17">
        <v>16</v>
      </c>
      <c r="C61" s="18" t="s">
        <v>489</v>
      </c>
      <c r="D61" t="s">
        <v>50</v>
      </c>
      <c r="E61" s="19" t="s">
        <v>490</v>
      </c>
      <c r="F61" s="20" t="s">
        <v>82</v>
      </c>
      <c r="G61" s="21">
        <v>200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53</v>
      </c>
      <c r="E62" s="24" t="s">
        <v>50</v>
      </c>
    </row>
    <row r="63" spans="1:16" ht="30" x14ac:dyDescent="0.25">
      <c r="A63" s="17" t="s">
        <v>57</v>
      </c>
      <c r="E63" s="19" t="s">
        <v>491</v>
      </c>
    </row>
    <row r="64" spans="1:16" x14ac:dyDescent="0.25">
      <c r="A64" s="14" t="s">
        <v>45</v>
      </c>
      <c r="B64" s="14"/>
      <c r="C64" s="15" t="s">
        <v>492</v>
      </c>
      <c r="D64" s="14"/>
      <c r="E64" s="14" t="s">
        <v>493</v>
      </c>
      <c r="F64" s="14"/>
      <c r="G64" s="14"/>
      <c r="H64" s="14"/>
      <c r="I64" s="16">
        <f>SUMIFS(I65:I109,A65:A109,"P")</f>
        <v>0</v>
      </c>
    </row>
    <row r="65" spans="1:16" ht="30" x14ac:dyDescent="0.25">
      <c r="A65" s="17" t="s">
        <v>48</v>
      </c>
      <c r="B65" s="17">
        <v>17</v>
      </c>
      <c r="C65" s="18" t="s">
        <v>494</v>
      </c>
      <c r="D65" t="s">
        <v>50</v>
      </c>
      <c r="E65" s="19" t="s">
        <v>495</v>
      </c>
      <c r="F65" s="20" t="s">
        <v>86</v>
      </c>
      <c r="G65" s="21">
        <v>100</v>
      </c>
      <c r="H65" s="22">
        <v>0</v>
      </c>
      <c r="I65" s="22">
        <f>ROUND(G65*H65,P4)</f>
        <v>0</v>
      </c>
      <c r="O65" s="23">
        <f>I65*0.21</f>
        <v>0</v>
      </c>
      <c r="P65">
        <v>3</v>
      </c>
    </row>
    <row r="66" spans="1:16" x14ac:dyDescent="0.25">
      <c r="A66" s="17" t="s">
        <v>53</v>
      </c>
      <c r="E66" s="24" t="s">
        <v>50</v>
      </c>
    </row>
    <row r="67" spans="1:16" ht="90" x14ac:dyDescent="0.25">
      <c r="A67" s="17" t="s">
        <v>57</v>
      </c>
      <c r="E67" s="19" t="s">
        <v>496</v>
      </c>
    </row>
    <row r="68" spans="1:16" x14ac:dyDescent="0.25">
      <c r="A68" s="17" t="s">
        <v>48</v>
      </c>
      <c r="B68" s="17">
        <v>18</v>
      </c>
      <c r="C68" s="18" t="s">
        <v>497</v>
      </c>
      <c r="D68" t="s">
        <v>50</v>
      </c>
      <c r="E68" s="19" t="s">
        <v>498</v>
      </c>
      <c r="F68" s="20" t="s">
        <v>86</v>
      </c>
      <c r="G68" s="21">
        <v>7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53</v>
      </c>
      <c r="E69" s="24" t="s">
        <v>50</v>
      </c>
    </row>
    <row r="70" spans="1:16" ht="135" x14ac:dyDescent="0.25">
      <c r="A70" s="17" t="s">
        <v>57</v>
      </c>
      <c r="E70" s="19" t="s">
        <v>499</v>
      </c>
    </row>
    <row r="71" spans="1:16" x14ac:dyDescent="0.25">
      <c r="A71" s="17" t="s">
        <v>48</v>
      </c>
      <c r="B71" s="17">
        <v>19</v>
      </c>
      <c r="C71" s="18" t="s">
        <v>88</v>
      </c>
      <c r="D71" t="s">
        <v>50</v>
      </c>
      <c r="E71" s="19" t="s">
        <v>89</v>
      </c>
      <c r="F71" s="20" t="s">
        <v>75</v>
      </c>
      <c r="G71" s="21">
        <v>580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53</v>
      </c>
      <c r="E72" s="24" t="s">
        <v>50</v>
      </c>
    </row>
    <row r="73" spans="1:16" ht="135" x14ac:dyDescent="0.25">
      <c r="A73" s="17" t="s">
        <v>57</v>
      </c>
      <c r="E73" s="19" t="s">
        <v>500</v>
      </c>
    </row>
    <row r="74" spans="1:16" x14ac:dyDescent="0.25">
      <c r="A74" s="17" t="s">
        <v>48</v>
      </c>
      <c r="B74" s="17">
        <v>20</v>
      </c>
      <c r="C74" s="18" t="s">
        <v>501</v>
      </c>
      <c r="D74" t="s">
        <v>50</v>
      </c>
      <c r="E74" s="19" t="s">
        <v>502</v>
      </c>
      <c r="F74" s="20" t="s">
        <v>75</v>
      </c>
      <c r="G74" s="21">
        <v>100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53</v>
      </c>
      <c r="E75" s="24" t="s">
        <v>50</v>
      </c>
    </row>
    <row r="76" spans="1:16" ht="120" x14ac:dyDescent="0.25">
      <c r="A76" s="17" t="s">
        <v>57</v>
      </c>
      <c r="E76" s="19" t="s">
        <v>503</v>
      </c>
    </row>
    <row r="77" spans="1:16" x14ac:dyDescent="0.25">
      <c r="A77" s="17" t="s">
        <v>48</v>
      </c>
      <c r="B77" s="17">
        <v>21</v>
      </c>
      <c r="C77" s="18" t="s">
        <v>504</v>
      </c>
      <c r="D77" t="s">
        <v>50</v>
      </c>
      <c r="E77" s="19" t="s">
        <v>505</v>
      </c>
      <c r="F77" s="20" t="s">
        <v>75</v>
      </c>
      <c r="G77" s="21">
        <v>580</v>
      </c>
      <c r="H77" s="22">
        <v>0</v>
      </c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53</v>
      </c>
      <c r="E78" s="24" t="s">
        <v>50</v>
      </c>
    </row>
    <row r="79" spans="1:16" ht="165" x14ac:dyDescent="0.25">
      <c r="A79" s="17" t="s">
        <v>57</v>
      </c>
      <c r="E79" s="19" t="s">
        <v>506</v>
      </c>
    </row>
    <row r="80" spans="1:16" ht="30" x14ac:dyDescent="0.25">
      <c r="A80" s="17" t="s">
        <v>48</v>
      </c>
      <c r="B80" s="17">
        <v>22</v>
      </c>
      <c r="C80" s="18" t="s">
        <v>507</v>
      </c>
      <c r="D80" t="s">
        <v>50</v>
      </c>
      <c r="E80" s="19" t="s">
        <v>508</v>
      </c>
      <c r="F80" s="20" t="s">
        <v>75</v>
      </c>
      <c r="G80" s="21">
        <v>28</v>
      </c>
      <c r="H80" s="22">
        <v>0</v>
      </c>
      <c r="I80" s="22">
        <f>ROUND(G80*H80,P4)</f>
        <v>0</v>
      </c>
      <c r="O80" s="23">
        <f>I80*0.21</f>
        <v>0</v>
      </c>
      <c r="P80">
        <v>3</v>
      </c>
    </row>
    <row r="81" spans="1:16" x14ac:dyDescent="0.25">
      <c r="A81" s="17" t="s">
        <v>53</v>
      </c>
      <c r="E81" s="24" t="s">
        <v>50</v>
      </c>
    </row>
    <row r="82" spans="1:16" ht="90" x14ac:dyDescent="0.25">
      <c r="A82" s="17" t="s">
        <v>57</v>
      </c>
      <c r="E82" s="19" t="s">
        <v>509</v>
      </c>
    </row>
    <row r="83" spans="1:16" x14ac:dyDescent="0.25">
      <c r="A83" s="17" t="s">
        <v>48</v>
      </c>
      <c r="B83" s="17">
        <v>23</v>
      </c>
      <c r="C83" s="18" t="s">
        <v>510</v>
      </c>
      <c r="D83" t="s">
        <v>50</v>
      </c>
      <c r="E83" s="19" t="s">
        <v>511</v>
      </c>
      <c r="F83" s="20" t="s">
        <v>86</v>
      </c>
      <c r="G83" s="21">
        <v>28</v>
      </c>
      <c r="H83" s="22">
        <v>0</v>
      </c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53</v>
      </c>
      <c r="E84" s="24" t="s">
        <v>50</v>
      </c>
    </row>
    <row r="85" spans="1:16" ht="90" x14ac:dyDescent="0.25">
      <c r="A85" s="17" t="s">
        <v>57</v>
      </c>
      <c r="E85" s="19" t="s">
        <v>509</v>
      </c>
    </row>
    <row r="86" spans="1:16" ht="30" x14ac:dyDescent="0.25">
      <c r="A86" s="17" t="s">
        <v>48</v>
      </c>
      <c r="B86" s="17">
        <v>24</v>
      </c>
      <c r="C86" s="18" t="s">
        <v>512</v>
      </c>
      <c r="D86" t="s">
        <v>50</v>
      </c>
      <c r="E86" s="19" t="s">
        <v>513</v>
      </c>
      <c r="F86" s="20" t="s">
        <v>82</v>
      </c>
      <c r="G86" s="21">
        <v>3</v>
      </c>
      <c r="H86" s="22">
        <v>0</v>
      </c>
      <c r="I86" s="22">
        <f>ROUND(G86*H86,P4)</f>
        <v>0</v>
      </c>
      <c r="O86" s="23">
        <f>I86*0.21</f>
        <v>0</v>
      </c>
      <c r="P86">
        <v>3</v>
      </c>
    </row>
    <row r="87" spans="1:16" x14ac:dyDescent="0.25">
      <c r="A87" s="17" t="s">
        <v>53</v>
      </c>
      <c r="E87" s="24" t="s">
        <v>50</v>
      </c>
    </row>
    <row r="88" spans="1:16" ht="60" x14ac:dyDescent="0.25">
      <c r="A88" s="17" t="s">
        <v>57</v>
      </c>
      <c r="E88" s="19" t="s">
        <v>268</v>
      </c>
    </row>
    <row r="89" spans="1:16" ht="30" x14ac:dyDescent="0.25">
      <c r="A89" s="17" t="s">
        <v>48</v>
      </c>
      <c r="B89" s="17">
        <v>25</v>
      </c>
      <c r="C89" s="18" t="s">
        <v>514</v>
      </c>
      <c r="D89" t="s">
        <v>50</v>
      </c>
      <c r="E89" s="19" t="s">
        <v>515</v>
      </c>
      <c r="F89" s="20" t="s">
        <v>82</v>
      </c>
      <c r="G89" s="21">
        <v>3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53</v>
      </c>
      <c r="E90" s="24" t="s">
        <v>50</v>
      </c>
    </row>
    <row r="91" spans="1:16" ht="60" x14ac:dyDescent="0.25">
      <c r="A91" s="17" t="s">
        <v>57</v>
      </c>
      <c r="E91" s="19" t="s">
        <v>268</v>
      </c>
    </row>
    <row r="92" spans="1:16" ht="30" x14ac:dyDescent="0.25">
      <c r="A92" s="17" t="s">
        <v>48</v>
      </c>
      <c r="B92" s="17">
        <v>26</v>
      </c>
      <c r="C92" s="18" t="s">
        <v>516</v>
      </c>
      <c r="D92" t="s">
        <v>50</v>
      </c>
      <c r="E92" s="19" t="s">
        <v>517</v>
      </c>
      <c r="F92" s="20" t="s">
        <v>86</v>
      </c>
      <c r="G92" s="21">
        <v>3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53</v>
      </c>
      <c r="E93" s="24" t="s">
        <v>50</v>
      </c>
    </row>
    <row r="94" spans="1:16" ht="60" x14ac:dyDescent="0.25">
      <c r="A94" s="17" t="s">
        <v>57</v>
      </c>
      <c r="E94" s="19" t="s">
        <v>268</v>
      </c>
    </row>
    <row r="95" spans="1:16" ht="30" x14ac:dyDescent="0.25">
      <c r="A95" s="17" t="s">
        <v>48</v>
      </c>
      <c r="B95" s="17">
        <v>27</v>
      </c>
      <c r="C95" s="18" t="s">
        <v>100</v>
      </c>
      <c r="D95" t="s">
        <v>50</v>
      </c>
      <c r="E95" s="19" t="s">
        <v>101</v>
      </c>
      <c r="F95" s="20" t="s">
        <v>86</v>
      </c>
      <c r="G95" s="21">
        <v>14</v>
      </c>
      <c r="H95" s="22">
        <v>0</v>
      </c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53</v>
      </c>
      <c r="E96" s="24" t="s">
        <v>50</v>
      </c>
    </row>
    <row r="97" spans="1:16" ht="60" x14ac:dyDescent="0.25">
      <c r="A97" s="17" t="s">
        <v>57</v>
      </c>
      <c r="E97" s="19" t="s">
        <v>518</v>
      </c>
    </row>
    <row r="98" spans="1:16" x14ac:dyDescent="0.25">
      <c r="A98" s="17" t="s">
        <v>48</v>
      </c>
      <c r="B98" s="17">
        <v>28</v>
      </c>
      <c r="C98" s="18" t="s">
        <v>103</v>
      </c>
      <c r="D98" t="s">
        <v>50</v>
      </c>
      <c r="E98" s="19" t="s">
        <v>104</v>
      </c>
      <c r="F98" s="20" t="s">
        <v>86</v>
      </c>
      <c r="G98" s="21">
        <v>50</v>
      </c>
      <c r="H98" s="22">
        <v>0</v>
      </c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53</v>
      </c>
      <c r="E99" s="24" t="s">
        <v>50</v>
      </c>
    </row>
    <row r="100" spans="1:16" ht="135" x14ac:dyDescent="0.25">
      <c r="A100" s="17" t="s">
        <v>57</v>
      </c>
      <c r="E100" s="19" t="s">
        <v>519</v>
      </c>
    </row>
    <row r="101" spans="1:16" ht="30" x14ac:dyDescent="0.25">
      <c r="A101" s="17" t="s">
        <v>48</v>
      </c>
      <c r="B101" s="17">
        <v>29</v>
      </c>
      <c r="C101" s="18" t="s">
        <v>105</v>
      </c>
      <c r="D101" t="s">
        <v>50</v>
      </c>
      <c r="E101" s="19" t="s">
        <v>106</v>
      </c>
      <c r="F101" s="20" t="s">
        <v>86</v>
      </c>
      <c r="G101" s="21">
        <v>10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53</v>
      </c>
      <c r="E102" s="24" t="s">
        <v>50</v>
      </c>
    </row>
    <row r="103" spans="1:16" ht="135" x14ac:dyDescent="0.25">
      <c r="A103" s="17" t="s">
        <v>57</v>
      </c>
      <c r="E103" s="19" t="s">
        <v>500</v>
      </c>
    </row>
    <row r="104" spans="1:16" x14ac:dyDescent="0.25">
      <c r="A104" s="17" t="s">
        <v>48</v>
      </c>
      <c r="B104" s="17">
        <v>30</v>
      </c>
      <c r="C104" s="18" t="s">
        <v>520</v>
      </c>
      <c r="D104" t="s">
        <v>50</v>
      </c>
      <c r="E104" s="19" t="s">
        <v>521</v>
      </c>
      <c r="F104" s="20" t="s">
        <v>75</v>
      </c>
      <c r="G104" s="21">
        <v>10</v>
      </c>
      <c r="H104" s="22">
        <v>0</v>
      </c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53</v>
      </c>
      <c r="E105" s="24" t="s">
        <v>50</v>
      </c>
    </row>
    <row r="106" spans="1:16" ht="90" x14ac:dyDescent="0.25">
      <c r="A106" s="17" t="s">
        <v>57</v>
      </c>
      <c r="E106" s="19" t="s">
        <v>509</v>
      </c>
    </row>
    <row r="107" spans="1:16" ht="30" x14ac:dyDescent="0.25">
      <c r="A107" s="17" t="s">
        <v>48</v>
      </c>
      <c r="B107" s="17">
        <v>31</v>
      </c>
      <c r="C107" s="18" t="s">
        <v>522</v>
      </c>
      <c r="D107" t="s">
        <v>50</v>
      </c>
      <c r="E107" s="19" t="s">
        <v>523</v>
      </c>
      <c r="F107" s="20" t="s">
        <v>75</v>
      </c>
      <c r="G107" s="21">
        <v>580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53</v>
      </c>
      <c r="E108" s="24" t="s">
        <v>50</v>
      </c>
    </row>
    <row r="109" spans="1:16" ht="150" x14ac:dyDescent="0.25">
      <c r="A109" s="17" t="s">
        <v>57</v>
      </c>
      <c r="E109" s="19" t="s">
        <v>524</v>
      </c>
    </row>
    <row r="110" spans="1:16" x14ac:dyDescent="0.25">
      <c r="A110" s="14" t="s">
        <v>45</v>
      </c>
      <c r="B110" s="14"/>
      <c r="C110" s="15" t="s">
        <v>525</v>
      </c>
      <c r="D110" s="14"/>
      <c r="E110" s="14" t="s">
        <v>526</v>
      </c>
      <c r="F110" s="14"/>
      <c r="G110" s="14"/>
      <c r="H110" s="14"/>
      <c r="I110" s="16">
        <f>SUMIFS(I111:I194,A111:A194,"P")</f>
        <v>0</v>
      </c>
    </row>
    <row r="111" spans="1:16" ht="30" x14ac:dyDescent="0.25">
      <c r="A111" s="17" t="s">
        <v>48</v>
      </c>
      <c r="B111" s="17">
        <v>32</v>
      </c>
      <c r="C111" s="18" t="s">
        <v>527</v>
      </c>
      <c r="D111" t="s">
        <v>50</v>
      </c>
      <c r="E111" s="19" t="s">
        <v>528</v>
      </c>
      <c r="F111" s="20" t="s">
        <v>75</v>
      </c>
      <c r="G111" s="21">
        <v>15</v>
      </c>
      <c r="H111" s="22">
        <v>0</v>
      </c>
      <c r="I111" s="22">
        <f>ROUND(G111*H111,P4)</f>
        <v>0</v>
      </c>
      <c r="O111" s="23">
        <f>I111*0.21</f>
        <v>0</v>
      </c>
      <c r="P111">
        <v>3</v>
      </c>
    </row>
    <row r="112" spans="1:16" x14ac:dyDescent="0.25">
      <c r="A112" s="17" t="s">
        <v>53</v>
      </c>
      <c r="E112" s="24" t="s">
        <v>50</v>
      </c>
    </row>
    <row r="113" spans="1:16" ht="105" x14ac:dyDescent="0.25">
      <c r="A113" s="17" t="s">
        <v>57</v>
      </c>
      <c r="E113" s="19" t="s">
        <v>529</v>
      </c>
    </row>
    <row r="114" spans="1:16" x14ac:dyDescent="0.25">
      <c r="A114" s="17" t="s">
        <v>48</v>
      </c>
      <c r="B114" s="17">
        <v>33</v>
      </c>
      <c r="C114" s="18" t="s">
        <v>530</v>
      </c>
      <c r="D114" t="s">
        <v>50</v>
      </c>
      <c r="E114" s="19" t="s">
        <v>531</v>
      </c>
      <c r="F114" s="20" t="s">
        <v>75</v>
      </c>
      <c r="G114" s="21">
        <v>2707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53</v>
      </c>
      <c r="E115" s="24" t="s">
        <v>50</v>
      </c>
    </row>
    <row r="116" spans="1:16" ht="105" x14ac:dyDescent="0.25">
      <c r="A116" s="17" t="s">
        <v>57</v>
      </c>
      <c r="E116" s="19" t="s">
        <v>529</v>
      </c>
    </row>
    <row r="117" spans="1:16" ht="30" x14ac:dyDescent="0.25">
      <c r="A117" s="17" t="s">
        <v>48</v>
      </c>
      <c r="B117" s="17">
        <v>34</v>
      </c>
      <c r="C117" s="18" t="s">
        <v>208</v>
      </c>
      <c r="D117" t="s">
        <v>50</v>
      </c>
      <c r="E117" s="19" t="s">
        <v>209</v>
      </c>
      <c r="F117" s="20" t="s">
        <v>86</v>
      </c>
      <c r="G117" s="21">
        <v>6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53</v>
      </c>
      <c r="E118" s="24" t="s">
        <v>50</v>
      </c>
    </row>
    <row r="119" spans="1:16" ht="120" x14ac:dyDescent="0.25">
      <c r="A119" s="17" t="s">
        <v>57</v>
      </c>
      <c r="E119" s="19" t="s">
        <v>532</v>
      </c>
    </row>
    <row r="120" spans="1:16" ht="30" x14ac:dyDescent="0.25">
      <c r="A120" s="17" t="s">
        <v>48</v>
      </c>
      <c r="B120" s="17">
        <v>35</v>
      </c>
      <c r="C120" s="18" t="s">
        <v>533</v>
      </c>
      <c r="D120" t="s">
        <v>50</v>
      </c>
      <c r="E120" s="19" t="s">
        <v>534</v>
      </c>
      <c r="F120" s="20" t="s">
        <v>86</v>
      </c>
      <c r="G120" s="21">
        <v>28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53</v>
      </c>
      <c r="E121" s="24" t="s">
        <v>50</v>
      </c>
    </row>
    <row r="122" spans="1:16" ht="120" x14ac:dyDescent="0.25">
      <c r="A122" s="17" t="s">
        <v>57</v>
      </c>
      <c r="E122" s="19" t="s">
        <v>532</v>
      </c>
    </row>
    <row r="123" spans="1:16" ht="30" x14ac:dyDescent="0.25">
      <c r="A123" s="17" t="s">
        <v>48</v>
      </c>
      <c r="B123" s="17">
        <v>36</v>
      </c>
      <c r="C123" s="18" t="s">
        <v>535</v>
      </c>
      <c r="D123" t="s">
        <v>50</v>
      </c>
      <c r="E123" s="19" t="s">
        <v>297</v>
      </c>
      <c r="F123" s="20" t="s">
        <v>86</v>
      </c>
      <c r="G123" s="21">
        <v>8</v>
      </c>
      <c r="H123" s="22">
        <v>0</v>
      </c>
      <c r="I123" s="22">
        <f>ROUND(G123*H123,P4)</f>
        <v>0</v>
      </c>
      <c r="O123" s="23">
        <f>I123*0.21</f>
        <v>0</v>
      </c>
      <c r="P123">
        <v>3</v>
      </c>
    </row>
    <row r="124" spans="1:16" x14ac:dyDescent="0.25">
      <c r="A124" s="17" t="s">
        <v>53</v>
      </c>
      <c r="E124" s="24" t="s">
        <v>50</v>
      </c>
    </row>
    <row r="125" spans="1:16" ht="120" x14ac:dyDescent="0.25">
      <c r="A125" s="17" t="s">
        <v>57</v>
      </c>
      <c r="E125" s="19" t="s">
        <v>532</v>
      </c>
    </row>
    <row r="126" spans="1:16" x14ac:dyDescent="0.25">
      <c r="A126" s="17" t="s">
        <v>48</v>
      </c>
      <c r="B126" s="17">
        <v>37</v>
      </c>
      <c r="C126" s="18" t="s">
        <v>536</v>
      </c>
      <c r="D126" t="s">
        <v>50</v>
      </c>
      <c r="E126" s="19" t="s">
        <v>537</v>
      </c>
      <c r="F126" s="20" t="s">
        <v>75</v>
      </c>
      <c r="G126" s="21">
        <v>100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53</v>
      </c>
      <c r="E127" s="24" t="s">
        <v>50</v>
      </c>
    </row>
    <row r="128" spans="1:16" ht="90" x14ac:dyDescent="0.25">
      <c r="A128" s="17" t="s">
        <v>57</v>
      </c>
      <c r="E128" s="19" t="s">
        <v>538</v>
      </c>
    </row>
    <row r="129" spans="1:16" x14ac:dyDescent="0.25">
      <c r="A129" s="17" t="s">
        <v>48</v>
      </c>
      <c r="B129" s="17">
        <v>38</v>
      </c>
      <c r="C129" s="18" t="s">
        <v>298</v>
      </c>
      <c r="D129" t="s">
        <v>50</v>
      </c>
      <c r="E129" s="19" t="s">
        <v>299</v>
      </c>
      <c r="F129" s="20" t="s">
        <v>86</v>
      </c>
      <c r="G129" s="21">
        <v>42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53</v>
      </c>
      <c r="E130" s="24" t="s">
        <v>50</v>
      </c>
    </row>
    <row r="131" spans="1:16" ht="105" x14ac:dyDescent="0.25">
      <c r="A131" s="17" t="s">
        <v>57</v>
      </c>
      <c r="E131" s="19" t="s">
        <v>539</v>
      </c>
    </row>
    <row r="132" spans="1:16" x14ac:dyDescent="0.25">
      <c r="A132" s="17" t="s">
        <v>48</v>
      </c>
      <c r="B132" s="17">
        <v>39</v>
      </c>
      <c r="C132" s="18" t="s">
        <v>540</v>
      </c>
      <c r="D132" t="s">
        <v>50</v>
      </c>
      <c r="E132" s="19" t="s">
        <v>541</v>
      </c>
      <c r="F132" s="20" t="s">
        <v>86</v>
      </c>
      <c r="G132" s="21">
        <v>5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53</v>
      </c>
      <c r="E133" s="24" t="s">
        <v>50</v>
      </c>
    </row>
    <row r="134" spans="1:16" ht="120" x14ac:dyDescent="0.25">
      <c r="A134" s="17" t="s">
        <v>57</v>
      </c>
      <c r="E134" s="19" t="s">
        <v>542</v>
      </c>
    </row>
    <row r="135" spans="1:16" x14ac:dyDescent="0.25">
      <c r="A135" s="17" t="s">
        <v>48</v>
      </c>
      <c r="B135" s="17">
        <v>40</v>
      </c>
      <c r="C135" s="18" t="s">
        <v>543</v>
      </c>
      <c r="D135" t="s">
        <v>50</v>
      </c>
      <c r="E135" s="19" t="s">
        <v>544</v>
      </c>
      <c r="F135" s="20" t="s">
        <v>75</v>
      </c>
      <c r="G135" s="21">
        <v>480</v>
      </c>
      <c r="H135" s="22">
        <v>0</v>
      </c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53</v>
      </c>
      <c r="E136" s="24" t="s">
        <v>50</v>
      </c>
    </row>
    <row r="137" spans="1:16" ht="135" x14ac:dyDescent="0.25">
      <c r="A137" s="17" t="s">
        <v>57</v>
      </c>
      <c r="E137" s="19" t="s">
        <v>545</v>
      </c>
    </row>
    <row r="138" spans="1:16" ht="30" x14ac:dyDescent="0.25">
      <c r="A138" s="17" t="s">
        <v>48</v>
      </c>
      <c r="B138" s="17">
        <v>41</v>
      </c>
      <c r="C138" s="18" t="s">
        <v>546</v>
      </c>
      <c r="D138" t="s">
        <v>50</v>
      </c>
      <c r="E138" s="19" t="s">
        <v>547</v>
      </c>
      <c r="F138" s="20" t="s">
        <v>86</v>
      </c>
      <c r="G138" s="21">
        <v>1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53</v>
      </c>
      <c r="E139" s="24" t="s">
        <v>50</v>
      </c>
    </row>
    <row r="140" spans="1:16" ht="105" x14ac:dyDescent="0.25">
      <c r="A140" s="17" t="s">
        <v>57</v>
      </c>
      <c r="E140" s="19" t="s">
        <v>548</v>
      </c>
    </row>
    <row r="141" spans="1:16" ht="30" x14ac:dyDescent="0.25">
      <c r="A141" s="17" t="s">
        <v>48</v>
      </c>
      <c r="B141" s="17">
        <v>42</v>
      </c>
      <c r="C141" s="18" t="s">
        <v>549</v>
      </c>
      <c r="D141" t="s">
        <v>50</v>
      </c>
      <c r="E141" s="19" t="s">
        <v>550</v>
      </c>
      <c r="F141" s="20" t="s">
        <v>86</v>
      </c>
      <c r="G141" s="21">
        <v>1</v>
      </c>
      <c r="H141" s="22">
        <v>0</v>
      </c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53</v>
      </c>
      <c r="E142" s="24" t="s">
        <v>50</v>
      </c>
    </row>
    <row r="143" spans="1:16" ht="105" x14ac:dyDescent="0.25">
      <c r="A143" s="17" t="s">
        <v>57</v>
      </c>
      <c r="E143" s="19" t="s">
        <v>551</v>
      </c>
    </row>
    <row r="144" spans="1:16" ht="45" x14ac:dyDescent="0.25">
      <c r="A144" s="17" t="s">
        <v>48</v>
      </c>
      <c r="B144" s="17">
        <v>43</v>
      </c>
      <c r="C144" s="18" t="s">
        <v>301</v>
      </c>
      <c r="D144" t="s">
        <v>50</v>
      </c>
      <c r="E144" s="19" t="s">
        <v>302</v>
      </c>
      <c r="F144" s="20" t="s">
        <v>86</v>
      </c>
      <c r="G144" s="21">
        <v>2</v>
      </c>
      <c r="H144" s="22">
        <v>0</v>
      </c>
      <c r="I144" s="22">
        <f>ROUND(G144*H144,P4)</f>
        <v>0</v>
      </c>
      <c r="O144" s="23">
        <f>I144*0.21</f>
        <v>0</v>
      </c>
      <c r="P144">
        <v>3</v>
      </c>
    </row>
    <row r="145" spans="1:16" x14ac:dyDescent="0.25">
      <c r="A145" s="17" t="s">
        <v>53</v>
      </c>
      <c r="E145" s="24" t="s">
        <v>50</v>
      </c>
    </row>
    <row r="146" spans="1:16" ht="120" x14ac:dyDescent="0.25">
      <c r="A146" s="17" t="s">
        <v>57</v>
      </c>
      <c r="E146" s="19" t="s">
        <v>552</v>
      </c>
    </row>
    <row r="147" spans="1:16" ht="45" x14ac:dyDescent="0.25">
      <c r="A147" s="17" t="s">
        <v>48</v>
      </c>
      <c r="B147" s="17">
        <v>44</v>
      </c>
      <c r="C147" s="18" t="s">
        <v>553</v>
      </c>
      <c r="D147" t="s">
        <v>50</v>
      </c>
      <c r="E147" s="19" t="s">
        <v>554</v>
      </c>
      <c r="F147" s="20" t="s">
        <v>86</v>
      </c>
      <c r="G147" s="21">
        <v>2</v>
      </c>
      <c r="H147" s="22">
        <v>0</v>
      </c>
      <c r="I147" s="22">
        <f>ROUND(G147*H147,P4)</f>
        <v>0</v>
      </c>
      <c r="O147" s="23">
        <f>I147*0.21</f>
        <v>0</v>
      </c>
      <c r="P147">
        <v>3</v>
      </c>
    </row>
    <row r="148" spans="1:16" x14ac:dyDescent="0.25">
      <c r="A148" s="17" t="s">
        <v>53</v>
      </c>
      <c r="E148" s="24" t="s">
        <v>50</v>
      </c>
    </row>
    <row r="149" spans="1:16" ht="105" x14ac:dyDescent="0.25">
      <c r="A149" s="17" t="s">
        <v>57</v>
      </c>
      <c r="E149" s="19" t="s">
        <v>555</v>
      </c>
    </row>
    <row r="150" spans="1:16" ht="45" x14ac:dyDescent="0.25">
      <c r="A150" s="17" t="s">
        <v>48</v>
      </c>
      <c r="B150" s="17">
        <v>45</v>
      </c>
      <c r="C150" s="18" t="s">
        <v>556</v>
      </c>
      <c r="D150" t="s">
        <v>50</v>
      </c>
      <c r="E150" s="19" t="s">
        <v>557</v>
      </c>
      <c r="F150" s="20" t="s">
        <v>86</v>
      </c>
      <c r="G150" s="21">
        <v>1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53</v>
      </c>
      <c r="E151" s="24" t="s">
        <v>50</v>
      </c>
    </row>
    <row r="152" spans="1:16" ht="105" x14ac:dyDescent="0.25">
      <c r="A152" s="17" t="s">
        <v>57</v>
      </c>
      <c r="E152" s="19" t="s">
        <v>558</v>
      </c>
    </row>
    <row r="153" spans="1:16" ht="30" x14ac:dyDescent="0.25">
      <c r="A153" s="17" t="s">
        <v>48</v>
      </c>
      <c r="B153" s="17">
        <v>46</v>
      </c>
      <c r="C153" s="18" t="s">
        <v>559</v>
      </c>
      <c r="D153" t="s">
        <v>50</v>
      </c>
      <c r="E153" s="19" t="s">
        <v>560</v>
      </c>
      <c r="F153" s="20" t="s">
        <v>86</v>
      </c>
      <c r="G153" s="21">
        <v>1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53</v>
      </c>
      <c r="E154" s="24" t="s">
        <v>50</v>
      </c>
    </row>
    <row r="155" spans="1:16" ht="105" x14ac:dyDescent="0.25">
      <c r="A155" s="17" t="s">
        <v>57</v>
      </c>
      <c r="E155" s="19" t="s">
        <v>561</v>
      </c>
    </row>
    <row r="156" spans="1:16" x14ac:dyDescent="0.25">
      <c r="A156" s="17" t="s">
        <v>48</v>
      </c>
      <c r="B156" s="17">
        <v>47</v>
      </c>
      <c r="C156" s="18" t="s">
        <v>562</v>
      </c>
      <c r="D156" t="s">
        <v>50</v>
      </c>
      <c r="E156" s="19" t="s">
        <v>563</v>
      </c>
      <c r="F156" s="20" t="s">
        <v>86</v>
      </c>
      <c r="G156" s="21">
        <v>1</v>
      </c>
      <c r="H156" s="22">
        <v>0</v>
      </c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53</v>
      </c>
      <c r="E157" s="24" t="s">
        <v>50</v>
      </c>
    </row>
    <row r="158" spans="1:16" ht="135" x14ac:dyDescent="0.25">
      <c r="A158" s="17" t="s">
        <v>57</v>
      </c>
      <c r="E158" s="19" t="s">
        <v>564</v>
      </c>
    </row>
    <row r="159" spans="1:16" x14ac:dyDescent="0.25">
      <c r="A159" s="17" t="s">
        <v>48</v>
      </c>
      <c r="B159" s="17">
        <v>48</v>
      </c>
      <c r="C159" s="18" t="s">
        <v>565</v>
      </c>
      <c r="D159" t="s">
        <v>50</v>
      </c>
      <c r="E159" s="19" t="s">
        <v>566</v>
      </c>
      <c r="F159" s="20" t="s">
        <v>86</v>
      </c>
      <c r="G159" s="21">
        <v>2</v>
      </c>
      <c r="H159" s="22">
        <v>0</v>
      </c>
      <c r="I159" s="22">
        <f>ROUND(G159*H159,P4)</f>
        <v>0</v>
      </c>
      <c r="O159" s="23">
        <f>I159*0.21</f>
        <v>0</v>
      </c>
      <c r="P159">
        <v>3</v>
      </c>
    </row>
    <row r="160" spans="1:16" x14ac:dyDescent="0.25">
      <c r="A160" s="17" t="s">
        <v>53</v>
      </c>
      <c r="E160" s="24" t="s">
        <v>50</v>
      </c>
    </row>
    <row r="161" spans="1:16" ht="135" x14ac:dyDescent="0.25">
      <c r="A161" s="17" t="s">
        <v>57</v>
      </c>
      <c r="E161" s="19" t="s">
        <v>564</v>
      </c>
    </row>
    <row r="162" spans="1:16" x14ac:dyDescent="0.25">
      <c r="A162" s="17" t="s">
        <v>48</v>
      </c>
      <c r="B162" s="17">
        <v>49</v>
      </c>
      <c r="C162" s="18" t="s">
        <v>567</v>
      </c>
      <c r="D162" t="s">
        <v>50</v>
      </c>
      <c r="E162" s="19" t="s">
        <v>568</v>
      </c>
      <c r="F162" s="20" t="s">
        <v>86</v>
      </c>
      <c r="G162" s="21">
        <v>1</v>
      </c>
      <c r="H162" s="22">
        <v>0</v>
      </c>
      <c r="I162" s="22">
        <f>ROUND(G162*H162,P4)</f>
        <v>0</v>
      </c>
      <c r="O162" s="23">
        <f>I162*0.21</f>
        <v>0</v>
      </c>
      <c r="P162">
        <v>3</v>
      </c>
    </row>
    <row r="163" spans="1:16" x14ac:dyDescent="0.25">
      <c r="A163" s="17" t="s">
        <v>53</v>
      </c>
      <c r="E163" s="24" t="s">
        <v>50</v>
      </c>
    </row>
    <row r="164" spans="1:16" ht="135" x14ac:dyDescent="0.25">
      <c r="A164" s="17" t="s">
        <v>57</v>
      </c>
      <c r="E164" s="19" t="s">
        <v>564</v>
      </c>
    </row>
    <row r="165" spans="1:16" ht="30" x14ac:dyDescent="0.25">
      <c r="A165" s="17" t="s">
        <v>48</v>
      </c>
      <c r="B165" s="17">
        <v>50</v>
      </c>
      <c r="C165" s="18" t="s">
        <v>233</v>
      </c>
      <c r="D165" t="s">
        <v>50</v>
      </c>
      <c r="E165" s="19" t="s">
        <v>234</v>
      </c>
      <c r="F165" s="20" t="s">
        <v>86</v>
      </c>
      <c r="G165" s="21">
        <v>1</v>
      </c>
      <c r="H165" s="22">
        <v>0</v>
      </c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53</v>
      </c>
      <c r="E166" s="24" t="s">
        <v>50</v>
      </c>
    </row>
    <row r="167" spans="1:16" ht="135" x14ac:dyDescent="0.25">
      <c r="A167" s="17" t="s">
        <v>57</v>
      </c>
      <c r="E167" s="19" t="s">
        <v>569</v>
      </c>
    </row>
    <row r="168" spans="1:16" ht="45" x14ac:dyDescent="0.25">
      <c r="A168" s="17" t="s">
        <v>48</v>
      </c>
      <c r="B168" s="17">
        <v>51</v>
      </c>
      <c r="C168" s="18" t="s">
        <v>235</v>
      </c>
      <c r="D168" t="s">
        <v>50</v>
      </c>
      <c r="E168" s="19" t="s">
        <v>236</v>
      </c>
      <c r="F168" s="20" t="s">
        <v>86</v>
      </c>
      <c r="G168" s="21">
        <v>2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53</v>
      </c>
      <c r="E169" s="24" t="s">
        <v>50</v>
      </c>
    </row>
    <row r="170" spans="1:16" ht="135" x14ac:dyDescent="0.25">
      <c r="A170" s="17" t="s">
        <v>57</v>
      </c>
      <c r="E170" s="19" t="s">
        <v>569</v>
      </c>
    </row>
    <row r="171" spans="1:16" ht="30" x14ac:dyDescent="0.25">
      <c r="A171" s="17" t="s">
        <v>48</v>
      </c>
      <c r="B171" s="17">
        <v>52</v>
      </c>
      <c r="C171" s="18" t="s">
        <v>411</v>
      </c>
      <c r="D171" t="s">
        <v>50</v>
      </c>
      <c r="E171" s="19" t="s">
        <v>412</v>
      </c>
      <c r="F171" s="20" t="s">
        <v>86</v>
      </c>
      <c r="G171" s="21">
        <v>1</v>
      </c>
      <c r="H171" s="22">
        <v>0</v>
      </c>
      <c r="I171" s="22">
        <f>ROUND(G171*H171,P4)</f>
        <v>0</v>
      </c>
      <c r="O171" s="23">
        <f>I171*0.21</f>
        <v>0</v>
      </c>
      <c r="P171">
        <v>3</v>
      </c>
    </row>
    <row r="172" spans="1:16" x14ac:dyDescent="0.25">
      <c r="A172" s="17" t="s">
        <v>53</v>
      </c>
      <c r="E172" s="24" t="s">
        <v>50</v>
      </c>
    </row>
    <row r="173" spans="1:16" ht="105" x14ac:dyDescent="0.25">
      <c r="A173" s="17" t="s">
        <v>57</v>
      </c>
      <c r="E173" s="19" t="s">
        <v>570</v>
      </c>
    </row>
    <row r="174" spans="1:16" x14ac:dyDescent="0.25">
      <c r="A174" s="17" t="s">
        <v>48</v>
      </c>
      <c r="B174" s="17">
        <v>53</v>
      </c>
      <c r="C174" s="18" t="s">
        <v>571</v>
      </c>
      <c r="D174" t="s">
        <v>50</v>
      </c>
      <c r="E174" s="19" t="s">
        <v>572</v>
      </c>
      <c r="F174" s="20" t="s">
        <v>168</v>
      </c>
      <c r="G174" s="21">
        <v>50</v>
      </c>
      <c r="H174" s="22">
        <v>0</v>
      </c>
      <c r="I174" s="22">
        <f>ROUND(G174*H174,P4)</f>
        <v>0</v>
      </c>
      <c r="O174" s="23">
        <f>I174*0.21</f>
        <v>0</v>
      </c>
      <c r="P174">
        <v>3</v>
      </c>
    </row>
    <row r="175" spans="1:16" x14ac:dyDescent="0.25">
      <c r="A175" s="17" t="s">
        <v>53</v>
      </c>
      <c r="E175" s="24" t="s">
        <v>50</v>
      </c>
    </row>
    <row r="176" spans="1:16" ht="105" x14ac:dyDescent="0.25">
      <c r="A176" s="17" t="s">
        <v>57</v>
      </c>
      <c r="E176" s="19" t="s">
        <v>573</v>
      </c>
    </row>
    <row r="177" spans="1:16" x14ac:dyDescent="0.25">
      <c r="A177" s="17" t="s">
        <v>48</v>
      </c>
      <c r="B177" s="17">
        <v>54</v>
      </c>
      <c r="C177" s="18" t="s">
        <v>574</v>
      </c>
      <c r="D177" t="s">
        <v>50</v>
      </c>
      <c r="E177" s="19" t="s">
        <v>575</v>
      </c>
      <c r="F177" s="20" t="s">
        <v>168</v>
      </c>
      <c r="G177" s="21">
        <v>24</v>
      </c>
      <c r="H177" s="22">
        <v>0</v>
      </c>
      <c r="I177" s="22">
        <f>ROUND(G177*H177,P4)</f>
        <v>0</v>
      </c>
      <c r="O177" s="23">
        <f>I177*0.21</f>
        <v>0</v>
      </c>
      <c r="P177">
        <v>3</v>
      </c>
    </row>
    <row r="178" spans="1:16" x14ac:dyDescent="0.25">
      <c r="A178" s="17" t="s">
        <v>53</v>
      </c>
      <c r="E178" s="24" t="s">
        <v>50</v>
      </c>
    </row>
    <row r="179" spans="1:16" ht="105" x14ac:dyDescent="0.25">
      <c r="A179" s="17" t="s">
        <v>57</v>
      </c>
      <c r="E179" s="19" t="s">
        <v>576</v>
      </c>
    </row>
    <row r="180" spans="1:16" x14ac:dyDescent="0.25">
      <c r="A180" s="17" t="s">
        <v>48</v>
      </c>
      <c r="B180" s="17">
        <v>55</v>
      </c>
      <c r="C180" s="18" t="s">
        <v>577</v>
      </c>
      <c r="D180" t="s">
        <v>50</v>
      </c>
      <c r="E180" s="19" t="s">
        <v>415</v>
      </c>
      <c r="F180" s="20" t="s">
        <v>168</v>
      </c>
      <c r="G180" s="21">
        <v>48</v>
      </c>
      <c r="H180" s="22">
        <v>0</v>
      </c>
      <c r="I180" s="22">
        <f>ROUND(G180*H180,P4)</f>
        <v>0</v>
      </c>
      <c r="O180" s="23">
        <f>I180*0.21</f>
        <v>0</v>
      </c>
      <c r="P180">
        <v>3</v>
      </c>
    </row>
    <row r="181" spans="1:16" x14ac:dyDescent="0.25">
      <c r="A181" s="17" t="s">
        <v>53</v>
      </c>
      <c r="E181" s="24" t="s">
        <v>50</v>
      </c>
    </row>
    <row r="182" spans="1:16" ht="120" x14ac:dyDescent="0.25">
      <c r="A182" s="17" t="s">
        <v>57</v>
      </c>
      <c r="E182" s="19" t="s">
        <v>578</v>
      </c>
    </row>
    <row r="183" spans="1:16" x14ac:dyDescent="0.25">
      <c r="A183" s="17" t="s">
        <v>48</v>
      </c>
      <c r="B183" s="17">
        <v>56</v>
      </c>
      <c r="C183" s="18" t="s">
        <v>579</v>
      </c>
      <c r="D183" t="s">
        <v>50</v>
      </c>
      <c r="E183" s="19" t="s">
        <v>580</v>
      </c>
      <c r="F183" s="20" t="s">
        <v>168</v>
      </c>
      <c r="G183" s="21">
        <v>30</v>
      </c>
      <c r="H183" s="22">
        <v>0</v>
      </c>
      <c r="I183" s="22">
        <f>ROUND(G183*H183,P4)</f>
        <v>0</v>
      </c>
      <c r="O183" s="23">
        <f>I183*0.21</f>
        <v>0</v>
      </c>
      <c r="P183">
        <v>3</v>
      </c>
    </row>
    <row r="184" spans="1:16" x14ac:dyDescent="0.25">
      <c r="A184" s="17" t="s">
        <v>53</v>
      </c>
      <c r="E184" s="24" t="s">
        <v>50</v>
      </c>
    </row>
    <row r="185" spans="1:16" ht="120" x14ac:dyDescent="0.25">
      <c r="A185" s="17" t="s">
        <v>57</v>
      </c>
      <c r="E185" s="19" t="s">
        <v>581</v>
      </c>
    </row>
    <row r="186" spans="1:16" x14ac:dyDescent="0.25">
      <c r="A186" s="17" t="s">
        <v>48</v>
      </c>
      <c r="B186" s="17">
        <v>57</v>
      </c>
      <c r="C186" s="18" t="s">
        <v>582</v>
      </c>
      <c r="D186" t="s">
        <v>50</v>
      </c>
      <c r="E186" s="19" t="s">
        <v>419</v>
      </c>
      <c r="F186" s="20" t="s">
        <v>168</v>
      </c>
      <c r="G186" s="21">
        <v>120</v>
      </c>
      <c r="H186" s="22">
        <v>0</v>
      </c>
      <c r="I186" s="22">
        <f>ROUND(G186*H186,P4)</f>
        <v>0</v>
      </c>
      <c r="O186" s="23">
        <f>I186*0.21</f>
        <v>0</v>
      </c>
      <c r="P186">
        <v>3</v>
      </c>
    </row>
    <row r="187" spans="1:16" x14ac:dyDescent="0.25">
      <c r="A187" s="17" t="s">
        <v>53</v>
      </c>
      <c r="E187" s="24" t="s">
        <v>50</v>
      </c>
    </row>
    <row r="188" spans="1:16" ht="105" x14ac:dyDescent="0.25">
      <c r="A188" s="17" t="s">
        <v>57</v>
      </c>
      <c r="E188" s="19" t="s">
        <v>583</v>
      </c>
    </row>
    <row r="189" spans="1:16" x14ac:dyDescent="0.25">
      <c r="A189" s="17" t="s">
        <v>48</v>
      </c>
      <c r="B189" s="17">
        <v>58</v>
      </c>
      <c r="C189" s="18" t="s">
        <v>584</v>
      </c>
      <c r="D189" t="s">
        <v>50</v>
      </c>
      <c r="E189" s="19" t="s">
        <v>422</v>
      </c>
      <c r="F189" s="20" t="s">
        <v>168</v>
      </c>
      <c r="G189" s="21">
        <v>16</v>
      </c>
      <c r="H189" s="22">
        <v>0</v>
      </c>
      <c r="I189" s="22">
        <f>ROUND(G189*H189,P4)</f>
        <v>0</v>
      </c>
      <c r="O189" s="23">
        <f>I189*0.21</f>
        <v>0</v>
      </c>
      <c r="P189">
        <v>3</v>
      </c>
    </row>
    <row r="190" spans="1:16" x14ac:dyDescent="0.25">
      <c r="A190" s="17" t="s">
        <v>53</v>
      </c>
      <c r="E190" s="24" t="s">
        <v>50</v>
      </c>
    </row>
    <row r="191" spans="1:16" ht="105" x14ac:dyDescent="0.25">
      <c r="A191" s="17" t="s">
        <v>57</v>
      </c>
      <c r="E191" s="19" t="s">
        <v>585</v>
      </c>
    </row>
    <row r="192" spans="1:16" x14ac:dyDescent="0.25">
      <c r="A192" s="17" t="s">
        <v>48</v>
      </c>
      <c r="B192" s="17">
        <v>59</v>
      </c>
      <c r="C192" s="18" t="s">
        <v>586</v>
      </c>
      <c r="D192" t="s">
        <v>50</v>
      </c>
      <c r="E192" s="19" t="s">
        <v>587</v>
      </c>
      <c r="F192" s="20" t="s">
        <v>168</v>
      </c>
      <c r="G192" s="21">
        <v>48</v>
      </c>
      <c r="H192" s="22">
        <v>0</v>
      </c>
      <c r="I192" s="22">
        <f>ROUND(G192*H192,P4)</f>
        <v>0</v>
      </c>
      <c r="O192" s="23">
        <f>I192*0.21</f>
        <v>0</v>
      </c>
      <c r="P192">
        <v>3</v>
      </c>
    </row>
    <row r="193" spans="1:5" x14ac:dyDescent="0.25">
      <c r="A193" s="17" t="s">
        <v>53</v>
      </c>
      <c r="E193" s="24" t="s">
        <v>50</v>
      </c>
    </row>
    <row r="194" spans="1:5" ht="105" x14ac:dyDescent="0.25">
      <c r="A194" s="17" t="s">
        <v>57</v>
      </c>
      <c r="E194" s="19" t="s">
        <v>585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6"/>
  <sheetViews>
    <sheetView topLeftCell="B1" zoomScaleNormal="100" workbookViewId="0">
      <selection activeCell="I49" sqref="I4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21</v>
      </c>
      <c r="F2" s="3"/>
      <c r="G2" s="3"/>
      <c r="H2" s="3"/>
      <c r="I2" s="3"/>
    </row>
    <row r="3" spans="1:16" x14ac:dyDescent="0.25">
      <c r="A3" t="s">
        <v>22</v>
      </c>
      <c r="B3" s="11" t="s">
        <v>23</v>
      </c>
      <c r="C3" s="29" t="s">
        <v>24</v>
      </c>
      <c r="D3" s="30"/>
      <c r="E3" s="11" t="s">
        <v>25</v>
      </c>
      <c r="F3" s="3"/>
      <c r="G3" s="3"/>
      <c r="H3" s="12" t="s">
        <v>19</v>
      </c>
      <c r="I3" s="13">
        <f>SUMIFS(I10:I46,A10:A46,"SD")</f>
        <v>0</v>
      </c>
      <c r="O3">
        <v>0</v>
      </c>
      <c r="P3">
        <v>2</v>
      </c>
    </row>
    <row r="4" spans="1:16" x14ac:dyDescent="0.25">
      <c r="A4" t="s">
        <v>26</v>
      </c>
      <c r="B4" s="11" t="s">
        <v>27</v>
      </c>
      <c r="C4" s="29" t="s">
        <v>588</v>
      </c>
      <c r="D4" s="30"/>
      <c r="E4" s="11" t="s">
        <v>247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30</v>
      </c>
      <c r="B5" s="11" t="s">
        <v>27</v>
      </c>
      <c r="C5" s="29" t="s">
        <v>589</v>
      </c>
      <c r="D5" s="30"/>
      <c r="E5" s="11" t="s">
        <v>590</v>
      </c>
      <c r="F5" s="3"/>
      <c r="G5" s="3"/>
      <c r="H5" s="3"/>
      <c r="I5" s="3"/>
      <c r="O5">
        <v>0.21</v>
      </c>
    </row>
    <row r="6" spans="1:16" x14ac:dyDescent="0.25">
      <c r="A6" t="s">
        <v>33</v>
      </c>
      <c r="B6" s="11" t="s">
        <v>34</v>
      </c>
      <c r="C6" s="29" t="s">
        <v>19</v>
      </c>
      <c r="D6" s="30"/>
      <c r="E6" s="11" t="s">
        <v>20</v>
      </c>
      <c r="F6" s="3"/>
      <c r="G6" s="3"/>
      <c r="H6" s="3"/>
      <c r="I6" s="3"/>
    </row>
    <row r="7" spans="1:16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43</v>
      </c>
      <c r="I8" s="7" t="s">
        <v>44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45</v>
      </c>
      <c r="B10" s="14"/>
      <c r="C10" s="15" t="s">
        <v>46</v>
      </c>
      <c r="D10" s="14"/>
      <c r="E10" s="14" t="s">
        <v>591</v>
      </c>
      <c r="F10" s="14"/>
      <c r="G10" s="14"/>
      <c r="H10" s="14"/>
      <c r="I10" s="16">
        <f>SUMIFS(I11:I25,A11:A25,"P")</f>
        <v>0</v>
      </c>
    </row>
    <row r="11" spans="1:16" x14ac:dyDescent="0.25">
      <c r="A11" s="17" t="s">
        <v>48</v>
      </c>
      <c r="B11" s="17">
        <v>1</v>
      </c>
      <c r="C11" s="18" t="s">
        <v>592</v>
      </c>
      <c r="D11" t="s">
        <v>50</v>
      </c>
      <c r="E11" s="19" t="s">
        <v>593</v>
      </c>
      <c r="F11" s="20" t="s">
        <v>594</v>
      </c>
      <c r="G11" s="21">
        <v>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53</v>
      </c>
      <c r="E12" s="19" t="s">
        <v>595</v>
      </c>
    </row>
    <row r="13" spans="1:16" x14ac:dyDescent="0.25">
      <c r="A13" s="17" t="s">
        <v>54</v>
      </c>
      <c r="E13" s="25" t="s">
        <v>596</v>
      </c>
    </row>
    <row r="14" spans="1:16" x14ac:dyDescent="0.25">
      <c r="A14" s="17" t="s">
        <v>54</v>
      </c>
      <c r="E14" s="25" t="s">
        <v>102</v>
      </c>
    </row>
    <row r="15" spans="1:16" ht="210" x14ac:dyDescent="0.25">
      <c r="A15" s="17" t="s">
        <v>57</v>
      </c>
      <c r="E15" s="19" t="s">
        <v>597</v>
      </c>
    </row>
    <row r="16" spans="1:16" x14ac:dyDescent="0.25">
      <c r="A16" s="17" t="s">
        <v>48</v>
      </c>
      <c r="B16" s="17">
        <v>2</v>
      </c>
      <c r="C16" s="18" t="s">
        <v>598</v>
      </c>
      <c r="D16" t="s">
        <v>50</v>
      </c>
      <c r="E16" s="19" t="s">
        <v>599</v>
      </c>
      <c r="F16" s="20" t="s">
        <v>594</v>
      </c>
      <c r="G16" s="21">
        <v>1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53</v>
      </c>
      <c r="E17" s="19" t="s">
        <v>595</v>
      </c>
    </row>
    <row r="18" spans="1:16" x14ac:dyDescent="0.25">
      <c r="A18" s="17" t="s">
        <v>54</v>
      </c>
      <c r="E18" s="25" t="s">
        <v>596</v>
      </c>
    </row>
    <row r="19" spans="1:16" x14ac:dyDescent="0.25">
      <c r="A19" s="17" t="s">
        <v>54</v>
      </c>
      <c r="E19" s="25" t="s">
        <v>102</v>
      </c>
    </row>
    <row r="20" spans="1:16" ht="135" x14ac:dyDescent="0.25">
      <c r="A20" s="17" t="s">
        <v>57</v>
      </c>
      <c r="E20" s="19" t="s">
        <v>600</v>
      </c>
    </row>
    <row r="21" spans="1:16" x14ac:dyDescent="0.25">
      <c r="A21" s="17" t="s">
        <v>48</v>
      </c>
      <c r="B21" s="17">
        <v>3</v>
      </c>
      <c r="C21" s="18" t="s">
        <v>601</v>
      </c>
      <c r="D21" t="s">
        <v>50</v>
      </c>
      <c r="E21" s="19" t="s">
        <v>602</v>
      </c>
      <c r="F21" s="20" t="s">
        <v>594</v>
      </c>
      <c r="G21" s="21">
        <v>1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53</v>
      </c>
      <c r="E22" s="19" t="s">
        <v>595</v>
      </c>
    </row>
    <row r="23" spans="1:16" x14ac:dyDescent="0.25">
      <c r="A23" s="17" t="s">
        <v>54</v>
      </c>
      <c r="E23" s="25" t="s">
        <v>596</v>
      </c>
    </row>
    <row r="24" spans="1:16" x14ac:dyDescent="0.25">
      <c r="A24" s="17" t="s">
        <v>54</v>
      </c>
      <c r="E24" s="25" t="s">
        <v>102</v>
      </c>
    </row>
    <row r="25" spans="1:16" ht="135" x14ac:dyDescent="0.25">
      <c r="A25" s="17" t="s">
        <v>57</v>
      </c>
      <c r="E25" s="19" t="s">
        <v>603</v>
      </c>
    </row>
    <row r="26" spans="1:16" x14ac:dyDescent="0.25">
      <c r="A26" s="14" t="s">
        <v>45</v>
      </c>
      <c r="B26" s="14"/>
      <c r="C26" s="15" t="s">
        <v>61</v>
      </c>
      <c r="D26" s="14"/>
      <c r="E26" s="14" t="s">
        <v>247</v>
      </c>
      <c r="F26" s="14"/>
      <c r="G26" s="14"/>
      <c r="H26" s="14"/>
      <c r="I26" s="16">
        <f>SUMIFS(I27:I46,A27:A46,"P")</f>
        <v>0</v>
      </c>
    </row>
    <row r="27" spans="1:16" x14ac:dyDescent="0.25">
      <c r="A27" s="17" t="s">
        <v>48</v>
      </c>
      <c r="B27" s="17">
        <v>4</v>
      </c>
      <c r="C27" s="18" t="s">
        <v>604</v>
      </c>
      <c r="D27" t="s">
        <v>50</v>
      </c>
      <c r="E27" s="19" t="s">
        <v>605</v>
      </c>
      <c r="F27" s="20" t="s">
        <v>594</v>
      </c>
      <c r="G27" s="21">
        <v>1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53</v>
      </c>
      <c r="E28" s="19" t="s">
        <v>606</v>
      </c>
    </row>
    <row r="29" spans="1:16" x14ac:dyDescent="0.25">
      <c r="A29" s="17" t="s">
        <v>54</v>
      </c>
      <c r="E29" s="25" t="s">
        <v>596</v>
      </c>
    </row>
    <row r="30" spans="1:16" x14ac:dyDescent="0.25">
      <c r="A30" s="17" t="s">
        <v>54</v>
      </c>
      <c r="E30" s="25" t="s">
        <v>102</v>
      </c>
    </row>
    <row r="31" spans="1:16" ht="135" x14ac:dyDescent="0.25">
      <c r="A31" s="17" t="s">
        <v>57</v>
      </c>
      <c r="E31" s="19" t="s">
        <v>607</v>
      </c>
    </row>
    <row r="32" spans="1:16" x14ac:dyDescent="0.25">
      <c r="A32" s="17" t="s">
        <v>48</v>
      </c>
      <c r="B32" s="17">
        <v>5</v>
      </c>
      <c r="C32" s="18" t="s">
        <v>608</v>
      </c>
      <c r="D32" t="s">
        <v>50</v>
      </c>
      <c r="E32" s="19" t="s">
        <v>609</v>
      </c>
      <c r="F32" s="20" t="s">
        <v>594</v>
      </c>
      <c r="G32" s="21">
        <v>1</v>
      </c>
      <c r="H32" s="22">
        <v>0</v>
      </c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53</v>
      </c>
      <c r="E33" s="19" t="s">
        <v>610</v>
      </c>
    </row>
    <row r="34" spans="1:16" x14ac:dyDescent="0.25">
      <c r="A34" s="17" t="s">
        <v>54</v>
      </c>
      <c r="E34" s="25" t="s">
        <v>596</v>
      </c>
    </row>
    <row r="35" spans="1:16" x14ac:dyDescent="0.25">
      <c r="A35" s="17" t="s">
        <v>54</v>
      </c>
      <c r="E35" s="25" t="s">
        <v>102</v>
      </c>
    </row>
    <row r="36" spans="1:16" ht="105" x14ac:dyDescent="0.25">
      <c r="A36" s="17" t="s">
        <v>57</v>
      </c>
      <c r="E36" s="19" t="s">
        <v>611</v>
      </c>
    </row>
    <row r="37" spans="1:16" x14ac:dyDescent="0.25">
      <c r="A37" s="17" t="s">
        <v>48</v>
      </c>
      <c r="B37" s="17">
        <v>6</v>
      </c>
      <c r="C37" s="18" t="s">
        <v>612</v>
      </c>
      <c r="D37" t="s">
        <v>50</v>
      </c>
      <c r="E37" s="19" t="s">
        <v>613</v>
      </c>
      <c r="F37" s="20" t="s">
        <v>594</v>
      </c>
      <c r="G37" s="21">
        <v>1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53</v>
      </c>
      <c r="E38" s="19" t="s">
        <v>613</v>
      </c>
    </row>
    <row r="39" spans="1:16" x14ac:dyDescent="0.25">
      <c r="A39" s="17" t="s">
        <v>54</v>
      </c>
      <c r="E39" s="25" t="s">
        <v>596</v>
      </c>
    </row>
    <row r="40" spans="1:16" x14ac:dyDescent="0.25">
      <c r="A40" s="17" t="s">
        <v>54</v>
      </c>
      <c r="E40" s="25" t="s">
        <v>102</v>
      </c>
    </row>
    <row r="41" spans="1:16" ht="90" x14ac:dyDescent="0.25">
      <c r="A41" s="17" t="s">
        <v>57</v>
      </c>
      <c r="E41" s="19" t="s">
        <v>614</v>
      </c>
    </row>
    <row r="42" spans="1:16" x14ac:dyDescent="0.25">
      <c r="A42" s="17" t="s">
        <v>48</v>
      </c>
      <c r="B42" s="17">
        <v>7</v>
      </c>
      <c r="C42" s="18" t="s">
        <v>615</v>
      </c>
      <c r="E42" s="19" t="s">
        <v>616</v>
      </c>
      <c r="F42" s="20" t="s">
        <v>594</v>
      </c>
      <c r="G42" s="21">
        <v>1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53</v>
      </c>
      <c r="E43" s="19" t="s">
        <v>616</v>
      </c>
    </row>
    <row r="44" spans="1:16" x14ac:dyDescent="0.25">
      <c r="A44" s="17" t="s">
        <v>54</v>
      </c>
      <c r="E44" s="25" t="s">
        <v>596</v>
      </c>
    </row>
    <row r="45" spans="1:16" x14ac:dyDescent="0.25">
      <c r="A45" s="17" t="s">
        <v>54</v>
      </c>
      <c r="E45" s="25" t="s">
        <v>102</v>
      </c>
    </row>
    <row r="46" spans="1:16" ht="165" x14ac:dyDescent="0.25">
      <c r="A46" s="17" t="s">
        <v>57</v>
      </c>
      <c r="E46" s="19" t="s">
        <v>617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" right="0.7" top="0.78740157499999996" bottom="0.78740157499999996" header="0.3" footer="0.3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D.1D.1.2PS 20-14-01</vt:lpstr>
      <vt:lpstr>D.1D.1.2PS 20-14-02</vt:lpstr>
      <vt:lpstr>D.1D.1.3PS 20-05-01</vt:lpstr>
      <vt:lpstr>D.2D.2.3.6SO 20-06-01</vt:lpstr>
      <vt:lpstr>D.3D.9.8SO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2024-02-13T15:29:07Z</cp:lastPrinted>
  <dcterms:created xsi:type="dcterms:W3CDTF">2024-02-13T15:26:33Z</dcterms:created>
  <dcterms:modified xsi:type="dcterms:W3CDTF">2024-02-13T15:38:41Z</dcterms:modified>
</cp:coreProperties>
</file>